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codeName="ThisWorkbook" defaultThemeVersion="124226"/>
  <mc:AlternateContent xmlns:mc="http://schemas.openxmlformats.org/markup-compatibility/2006">
    <mc:Choice Requires="x15">
      <x15ac:absPath xmlns:x15ac="http://schemas.microsoft.com/office/spreadsheetml/2010/11/ac" url="/Users/strip_jure/Library/CloudStorage/SynologyDrive-STRIP_ARHIVPROJEKTOV/057_VDCC_Varstveno_delovni_center_Crnomelj/07_RAZPIS_2/"/>
    </mc:Choice>
  </mc:AlternateContent>
  <xr:revisionPtr revIDLastSave="0" documentId="13_ncr:1_{DF2EAE56-3DE9-104B-9FE8-865AAF2F8E46}" xr6:coauthVersionLast="47" xr6:coauthVersionMax="47" xr10:uidLastSave="{00000000-0000-0000-0000-000000000000}"/>
  <workbookProtection workbookAlgorithmName="SHA-512" workbookHashValue="06BnSA2KkIwiyHmgU24xYCqoFts0HMdYyDf2rHe9m+6xWDizOHc8PFj5oMeUY0ckw1P9g+WbfAhKeo2v9zqI4A==" workbookSaltValue="TtcO5MidzIrHCjCidE90sA==" workbookSpinCount="100000" lockStructure="1"/>
  <bookViews>
    <workbookView xWindow="13980" yWindow="500" windowWidth="18700" windowHeight="20880" firstSheet="4" xr2:uid="{00000000-000D-0000-FFFF-FFFF00000000}"/>
  </bookViews>
  <sheets>
    <sheet name="REKPITULACIJA" sheetId="42" r:id="rId1"/>
    <sheet name="SPLOŠNE OPOMBE" sheetId="45" r:id="rId2"/>
    <sheet name="GRADBENO OBRTNIŠKA DELA" sheetId="46" r:id="rId3"/>
    <sheet name="GO STAVBNO POHIŠTVO" sheetId="52" r:id="rId4"/>
    <sheet name="ZUNANJA UREDITEV IN KANAIZACIJA" sheetId="41" r:id="rId5"/>
    <sheet name="STROJNE INŠTALACIJE" sheetId="32" r:id="rId6"/>
    <sheet name="ELEKTROINŠTALACIJSKA DELA" sheetId="44" r:id="rId7"/>
    <sheet name="OPREMA" sheetId="48" r:id="rId8"/>
  </sheets>
  <definedNames>
    <definedName name="_xlnm.Print_Area" localSheetId="5">'STROJNE INŠTALACIJE'!$A$1:$G$10</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42" l="1"/>
  <c r="F33" i="42"/>
  <c r="F30" i="42"/>
  <c r="B313" i="41" l="1"/>
  <c r="B318" i="41" s="1"/>
  <c r="G316" i="41"/>
  <c r="G151" i="48"/>
  <c r="G149" i="48"/>
  <c r="G147" i="48"/>
  <c r="G145" i="48"/>
  <c r="G137" i="48"/>
  <c r="G136" i="48"/>
  <c r="G133" i="48"/>
  <c r="G131" i="48"/>
  <c r="G129" i="48"/>
  <c r="G127" i="48"/>
  <c r="G125" i="48"/>
  <c r="G123" i="48"/>
  <c r="G121" i="48"/>
  <c r="G119" i="48"/>
  <c r="G118" i="48"/>
  <c r="G117" i="48"/>
  <c r="G116" i="48"/>
  <c r="G112" i="48"/>
  <c r="G111" i="48"/>
  <c r="G107" i="48"/>
  <c r="G105" i="48"/>
  <c r="G103" i="48"/>
  <c r="G100" i="48"/>
  <c r="G97" i="48"/>
  <c r="G94" i="48"/>
  <c r="G91" i="48"/>
  <c r="G88" i="48"/>
  <c r="G85" i="48"/>
  <c r="G77" i="48"/>
  <c r="G68" i="48"/>
  <c r="G64" i="48"/>
  <c r="G56" i="48"/>
  <c r="G49" i="48"/>
  <c r="G41" i="48"/>
  <c r="G32" i="48"/>
  <c r="G23" i="48"/>
  <c r="G492" i="44"/>
  <c r="G489" i="44"/>
  <c r="G486" i="44"/>
  <c r="G483" i="44"/>
  <c r="G480" i="44"/>
  <c r="G477" i="44"/>
  <c r="G474" i="44"/>
  <c r="G471" i="44"/>
  <c r="G468" i="44"/>
  <c r="G465" i="44"/>
  <c r="G462" i="44"/>
  <c r="G459" i="44"/>
  <c r="G456" i="44"/>
  <c r="G453" i="44"/>
  <c r="G450" i="44"/>
  <c r="G447" i="44"/>
  <c r="G444" i="44"/>
  <c r="G441" i="44"/>
  <c r="G438" i="44"/>
  <c r="G435" i="44"/>
  <c r="G422" i="44"/>
  <c r="G419" i="44"/>
  <c r="G416" i="44"/>
  <c r="G413" i="44"/>
  <c r="G410" i="44"/>
  <c r="G407" i="44"/>
  <c r="G404" i="44"/>
  <c r="G401" i="44"/>
  <c r="G398" i="44"/>
  <c r="G395" i="44"/>
  <c r="G392" i="44"/>
  <c r="G389" i="44"/>
  <c r="G386" i="44"/>
  <c r="G383" i="44"/>
  <c r="G380" i="44"/>
  <c r="G377" i="44"/>
  <c r="G374" i="44"/>
  <c r="G371" i="44"/>
  <c r="G361" i="44"/>
  <c r="G356" i="44"/>
  <c r="G351" i="44"/>
  <c r="G187" i="41"/>
  <c r="G50" i="41"/>
  <c r="G397" i="46"/>
  <c r="G394" i="46"/>
  <c r="G393" i="46"/>
  <c r="G392" i="46"/>
  <c r="G388" i="46"/>
  <c r="G379" i="46"/>
  <c r="G372" i="46"/>
  <c r="G282" i="46"/>
  <c r="G280" i="46"/>
  <c r="G276" i="46"/>
  <c r="G274" i="46"/>
  <c r="G264" i="46"/>
  <c r="G260" i="46"/>
  <c r="G134" i="46"/>
  <c r="G132" i="46"/>
  <c r="G130" i="46"/>
  <c r="G128" i="46"/>
  <c r="G126" i="46"/>
  <c r="G124" i="46"/>
  <c r="G122" i="46"/>
  <c r="G120" i="46"/>
  <c r="G118" i="46"/>
  <c r="G116" i="46"/>
  <c r="G114" i="46"/>
  <c r="G112" i="46"/>
  <c r="G109" i="46"/>
  <c r="G35" i="46"/>
  <c r="G37" i="46"/>
  <c r="G39" i="46"/>
  <c r="G41" i="46"/>
  <c r="G43" i="46"/>
  <c r="G45" i="46"/>
  <c r="G48" i="46"/>
  <c r="G50" i="46"/>
  <c r="G52" i="46"/>
  <c r="G54" i="46"/>
  <c r="G58" i="46"/>
  <c r="G56" i="46"/>
  <c r="G6" i="52"/>
  <c r="F6" i="52"/>
  <c r="C4" i="52" s="1"/>
  <c r="E6" i="52"/>
  <c r="C6" i="52"/>
  <c r="D6" i="52"/>
  <c r="H6" i="52"/>
  <c r="I6" i="52"/>
  <c r="G622" i="46"/>
  <c r="G469" i="46"/>
  <c r="G462" i="46"/>
  <c r="G449" i="46"/>
  <c r="G446" i="46"/>
  <c r="G303" i="46"/>
  <c r="G304" i="46"/>
  <c r="G302" i="46"/>
  <c r="G301" i="46"/>
  <c r="G298" i="46"/>
  <c r="G297" i="46"/>
  <c r="G294" i="46"/>
  <c r="G295" i="46"/>
  <c r="G198" i="46"/>
  <c r="G197" i="46"/>
  <c r="G77" i="46"/>
  <c r="G75" i="46"/>
  <c r="G624" i="46"/>
  <c r="G626" i="46"/>
  <c r="G620" i="46"/>
  <c r="G887" i="46"/>
  <c r="G889" i="46" s="1"/>
  <c r="G23" i="46" s="1"/>
  <c r="B879" i="46"/>
  <c r="B664" i="46"/>
  <c r="B667" i="46" s="1"/>
  <c r="B611" i="46"/>
  <c r="B618" i="46" s="1"/>
  <c r="B442" i="46"/>
  <c r="B374" i="46"/>
  <c r="B381" i="46" s="1"/>
  <c r="G185" i="46"/>
  <c r="G60" i="46" l="1"/>
  <c r="B620" i="46"/>
  <c r="B445" i="46"/>
  <c r="B390" i="46"/>
  <c r="B396" i="46" s="1"/>
  <c r="B399" i="46" s="1"/>
  <c r="B622" i="46" l="1"/>
  <c r="B448" i="46"/>
  <c r="B624" i="46" l="1"/>
  <c r="B626" i="46" s="1"/>
  <c r="B451" i="46"/>
  <c r="B454" i="46" s="1"/>
  <c r="B183" i="46" l="1"/>
  <c r="B111" i="46"/>
  <c r="B77" i="46"/>
  <c r="B37" i="46"/>
  <c r="G219" i="41"/>
  <c r="G217" i="41"/>
  <c r="G215" i="41"/>
  <c r="G213" i="41"/>
  <c r="G211" i="41"/>
  <c r="G209" i="41"/>
  <c r="G207" i="41"/>
  <c r="G205" i="41"/>
  <c r="G203" i="41"/>
  <c r="G201" i="41"/>
  <c r="G199" i="41"/>
  <c r="G197" i="41"/>
  <c r="G221" i="41"/>
  <c r="G231" i="41"/>
  <c r="G233" i="41"/>
  <c r="G239" i="41"/>
  <c r="B39" i="46" l="1"/>
  <c r="B41" i="46" s="1"/>
  <c r="B192" i="46"/>
  <c r="B195" i="46" s="1"/>
  <c r="B79" i="46"/>
  <c r="B114" i="46"/>
  <c r="B116" i="46" s="1"/>
  <c r="B43" i="46"/>
  <c r="G118" i="41"/>
  <c r="G110" i="41"/>
  <c r="G109" i="41"/>
  <c r="G108" i="41"/>
  <c r="G107" i="41"/>
  <c r="B81" i="46" l="1"/>
  <c r="B83" i="46" s="1"/>
  <c r="B118" i="46"/>
  <c r="B120" i="46" s="1"/>
  <c r="B45" i="46"/>
  <c r="B85" i="46" l="1"/>
  <c r="B122" i="46"/>
  <c r="B124" i="46" s="1"/>
  <c r="B47" i="46"/>
  <c r="B50" i="46" s="1"/>
  <c r="B52" i="46" s="1"/>
  <c r="B54" i="46" s="1"/>
  <c r="B126" i="46" l="1"/>
  <c r="B128" i="46" s="1"/>
  <c r="B130" i="46" s="1"/>
  <c r="B56" i="46"/>
  <c r="B58" i="46" s="1"/>
  <c r="B132" i="46" l="1"/>
  <c r="B134" i="46" s="1"/>
  <c r="B136" i="46" s="1"/>
  <c r="B139" i="46" s="1"/>
  <c r="B141" i="46" s="1"/>
  <c r="B145" i="46" s="1"/>
  <c r="G106" i="41" l="1"/>
  <c r="G105" i="41"/>
  <c r="G190" i="32"/>
  <c r="G144" i="32"/>
  <c r="G139" i="32"/>
  <c r="G137" i="32"/>
  <c r="G135" i="32"/>
  <c r="G55" i="32"/>
  <c r="G39" i="32"/>
  <c r="G618" i="46"/>
  <c r="G28" i="41"/>
  <c r="G225" i="41"/>
  <c r="G227" i="41"/>
  <c r="G59" i="41"/>
  <c r="G49" i="41"/>
  <c r="G61" i="41"/>
  <c r="G48" i="41"/>
  <c r="G223" i="41"/>
  <c r="G149" i="41"/>
  <c r="G122" i="41"/>
  <c r="G83" i="41"/>
  <c r="G166" i="41"/>
  <c r="G520" i="46"/>
  <c r="G262" i="32"/>
  <c r="G87" i="41"/>
  <c r="G85" i="41"/>
  <c r="G43" i="41"/>
  <c r="G41" i="41"/>
  <c r="G100" i="41"/>
  <c r="G229" i="41"/>
  <c r="B187" i="41"/>
  <c r="G191" i="41"/>
  <c r="G189" i="41"/>
  <c r="G141" i="41"/>
  <c r="G139" i="41"/>
  <c r="G137" i="41"/>
  <c r="B162" i="41"/>
  <c r="B164" i="41" s="1"/>
  <c r="G164" i="41"/>
  <c r="G162" i="41"/>
  <c r="B96" i="41"/>
  <c r="G116" i="41"/>
  <c r="G114" i="41"/>
  <c r="G112" i="41"/>
  <c r="G102" i="41"/>
  <c r="G305" i="32"/>
  <c r="G195" i="41"/>
  <c r="G193" i="41"/>
  <c r="B261" i="41"/>
  <c r="G259" i="41"/>
  <c r="B320" i="41"/>
  <c r="G320" i="41"/>
  <c r="G318" i="41"/>
  <c r="G311" i="41"/>
  <c r="B189" i="41" l="1"/>
  <c r="B191" i="41"/>
  <c r="B166" i="41"/>
  <c r="B98" i="41"/>
  <c r="B263" i="41"/>
  <c r="B265" i="41" s="1"/>
  <c r="G322" i="41"/>
  <c r="G13" i="41" s="1"/>
  <c r="B193" i="41" l="1"/>
  <c r="B195" i="41"/>
  <c r="B197" i="41" s="1"/>
  <c r="B100" i="41"/>
  <c r="B102" i="41" s="1"/>
  <c r="B267" i="41"/>
  <c r="B199" i="41" l="1"/>
  <c r="B201" i="41" s="1"/>
  <c r="B104" i="41"/>
  <c r="B203" i="41" l="1"/>
  <c r="G241" i="41"/>
  <c r="G237" i="41"/>
  <c r="G235" i="41"/>
  <c r="G243" i="41" l="1"/>
  <c r="B205" i="41"/>
  <c r="B207" i="41" s="1"/>
  <c r="B168" i="41"/>
  <c r="G160" i="41"/>
  <c r="B304" i="41"/>
  <c r="B250" i="41"/>
  <c r="B252" i="41" s="1"/>
  <c r="G252" i="41"/>
  <c r="G151" i="41"/>
  <c r="G168" i="41"/>
  <c r="G170" i="41"/>
  <c r="G172" i="41"/>
  <c r="G174" i="41"/>
  <c r="G176" i="41"/>
  <c r="G178" i="41"/>
  <c r="G180" i="41"/>
  <c r="G250" i="41"/>
  <c r="G248" i="41"/>
  <c r="G182" i="41" l="1"/>
  <c r="G254" i="41"/>
  <c r="B209" i="41"/>
  <c r="B211" i="41" s="1"/>
  <c r="B213" i="41" s="1"/>
  <c r="B215" i="41" s="1"/>
  <c r="B217" i="41" s="1"/>
  <c r="B219" i="41" s="1"/>
  <c r="B221" i="41" s="1"/>
  <c r="B223" i="41" s="1"/>
  <c r="B225" i="41" s="1"/>
  <c r="B227" i="41" s="1"/>
  <c r="B229" i="41" s="1"/>
  <c r="B231" i="41" s="1"/>
  <c r="B233" i="41" s="1"/>
  <c r="B235" i="41" s="1"/>
  <c r="B237" i="41" s="1"/>
  <c r="B239" i="41" s="1"/>
  <c r="B241" i="41" s="1"/>
  <c r="G9" i="41"/>
  <c r="G10" i="41"/>
  <c r="G8" i="41"/>
  <c r="B39" i="41" l="1"/>
  <c r="B26" i="41"/>
  <c r="G153" i="41"/>
  <c r="G147" i="41"/>
  <c r="G145" i="41"/>
  <c r="G143" i="41"/>
  <c r="G135" i="41"/>
  <c r="B135" i="41"/>
  <c r="B137" i="41" s="1"/>
  <c r="B139" i="41" s="1"/>
  <c r="B141" i="41" s="1"/>
  <c r="G133" i="41"/>
  <c r="G283" i="41"/>
  <c r="G295" i="41"/>
  <c r="G293" i="41"/>
  <c r="G292" i="41"/>
  <c r="G291" i="41"/>
  <c r="G290" i="41"/>
  <c r="G289" i="41"/>
  <c r="G288" i="41"/>
  <c r="G287" i="41"/>
  <c r="G286" i="41"/>
  <c r="G139" i="46"/>
  <c r="G85" i="46"/>
  <c r="G83" i="46"/>
  <c r="G81" i="46"/>
  <c r="G79" i="46"/>
  <c r="G87" i="46" s="1"/>
  <c r="G337" i="32"/>
  <c r="G270" i="32"/>
  <c r="G266" i="32"/>
  <c r="G494" i="44"/>
  <c r="G10" i="44" s="1"/>
  <c r="B28" i="44"/>
  <c r="B71" i="44"/>
  <c r="B86" i="44"/>
  <c r="B168" i="44"/>
  <c r="B195" i="44" s="1"/>
  <c r="B230" i="44"/>
  <c r="B233" i="44" s="1"/>
  <c r="B236" i="44" s="1"/>
  <c r="B239" i="44" s="1"/>
  <c r="B242" i="44" s="1"/>
  <c r="B245" i="44" s="1"/>
  <c r="B248" i="44" s="1"/>
  <c r="B251" i="44" s="1"/>
  <c r="B254" i="44" s="1"/>
  <c r="B257" i="44" s="1"/>
  <c r="B260" i="44" s="1"/>
  <c r="B263" i="44" s="1"/>
  <c r="B266" i="44" s="1"/>
  <c r="B269" i="44" s="1"/>
  <c r="B272" i="44" s="1"/>
  <c r="B275" i="44" s="1"/>
  <c r="B278" i="44" s="1"/>
  <c r="B281" i="44" s="1"/>
  <c r="B284" i="44" s="1"/>
  <c r="B287" i="44" s="1"/>
  <c r="B290" i="44" s="1"/>
  <c r="B293" i="44" s="1"/>
  <c r="B296" i="44" s="1"/>
  <c r="B309" i="44"/>
  <c r="B314" i="44" s="1"/>
  <c r="B318" i="44" s="1"/>
  <c r="B323" i="44" s="1"/>
  <c r="B328" i="44" s="1"/>
  <c r="B333" i="44" s="1"/>
  <c r="B338" i="44" s="1"/>
  <c r="B343" i="44" s="1"/>
  <c r="B348" i="44" s="1"/>
  <c r="B353" i="44" s="1"/>
  <c r="B358" i="44" s="1"/>
  <c r="B363" i="44" s="1"/>
  <c r="B368" i="44" s="1"/>
  <c r="B373" i="44" s="1"/>
  <c r="B376" i="44" s="1"/>
  <c r="B379" i="44" s="1"/>
  <c r="B382" i="44" s="1"/>
  <c r="B385" i="44" s="1"/>
  <c r="B388" i="44" s="1"/>
  <c r="B391" i="44" s="1"/>
  <c r="B394" i="44" s="1"/>
  <c r="B397" i="44" s="1"/>
  <c r="B400" i="44" s="1"/>
  <c r="B403" i="44" s="1"/>
  <c r="B406" i="44" s="1"/>
  <c r="B409" i="44" s="1"/>
  <c r="B412" i="44" s="1"/>
  <c r="B415" i="44" s="1"/>
  <c r="B418" i="44" s="1"/>
  <c r="B421" i="44" s="1"/>
  <c r="B424" i="44" s="1"/>
  <c r="B434" i="44"/>
  <c r="B437" i="44" s="1"/>
  <c r="B440" i="44" s="1"/>
  <c r="B443" i="44" s="1"/>
  <c r="B446" i="44" s="1"/>
  <c r="B449" i="44" s="1"/>
  <c r="B452" i="44" s="1"/>
  <c r="B455" i="44" s="1"/>
  <c r="B458" i="44" s="1"/>
  <c r="B461" i="44" s="1"/>
  <c r="B464" i="44" s="1"/>
  <c r="B467" i="44" s="1"/>
  <c r="B470" i="44" s="1"/>
  <c r="B473" i="44" s="1"/>
  <c r="B476" i="44" s="1"/>
  <c r="B479" i="44" s="1"/>
  <c r="B482" i="44" s="1"/>
  <c r="B485" i="44" s="1"/>
  <c r="B488" i="44" s="1"/>
  <c r="B491" i="44" s="1"/>
  <c r="B502" i="44"/>
  <c r="B505" i="44" s="1"/>
  <c r="B508" i="44" s="1"/>
  <c r="B511" i="44" s="1"/>
  <c r="B514" i="44" s="1"/>
  <c r="B517" i="44" s="1"/>
  <c r="B520" i="44" s="1"/>
  <c r="B523" i="44" s="1"/>
  <c r="B526" i="44" s="1"/>
  <c r="B529" i="44" s="1"/>
  <c r="B532" i="44" s="1"/>
  <c r="B535" i="44" s="1"/>
  <c r="B538" i="44" s="1"/>
  <c r="B541" i="44" s="1"/>
  <c r="B544" i="44" s="1"/>
  <c r="B551" i="44"/>
  <c r="G558" i="44"/>
  <c r="G560" i="44" s="1"/>
  <c r="G12" i="44" s="1"/>
  <c r="G544" i="44"/>
  <c r="G542" i="44"/>
  <c r="G539" i="44"/>
  <c r="G536" i="44"/>
  <c r="G533" i="44"/>
  <c r="G530" i="44"/>
  <c r="G527" i="44"/>
  <c r="G524" i="44"/>
  <c r="G521" i="44"/>
  <c r="G518" i="44"/>
  <c r="G515" i="44"/>
  <c r="G512" i="44"/>
  <c r="G509" i="44"/>
  <c r="G506" i="44"/>
  <c r="G503" i="44"/>
  <c r="G425" i="44"/>
  <c r="G366" i="44"/>
  <c r="G346" i="44"/>
  <c r="G341" i="44"/>
  <c r="G336" i="44"/>
  <c r="G331" i="44"/>
  <c r="G326" i="44"/>
  <c r="G321" i="44"/>
  <c r="G316" i="44"/>
  <c r="G312" i="44"/>
  <c r="G297" i="44"/>
  <c r="G294" i="44"/>
  <c r="G291" i="44"/>
  <c r="G288" i="44"/>
  <c r="G285" i="44"/>
  <c r="G282" i="44"/>
  <c r="G279" i="44"/>
  <c r="G276" i="44"/>
  <c r="G273" i="44"/>
  <c r="G270" i="44"/>
  <c r="G267" i="44"/>
  <c r="G264" i="44"/>
  <c r="G261" i="44"/>
  <c r="G258" i="44"/>
  <c r="G255" i="44"/>
  <c r="G252" i="44"/>
  <c r="G249" i="44"/>
  <c r="G246" i="44"/>
  <c r="G243" i="44"/>
  <c r="G240" i="44"/>
  <c r="G237" i="44"/>
  <c r="G234" i="44"/>
  <c r="G231" i="44"/>
  <c r="G221" i="44"/>
  <c r="G215" i="44"/>
  <c r="G197" i="44"/>
  <c r="G193" i="44"/>
  <c r="G159" i="44"/>
  <c r="G156" i="44"/>
  <c r="G153" i="44"/>
  <c r="G150" i="44"/>
  <c r="G147" i="44"/>
  <c r="G144" i="44"/>
  <c r="G141" i="44"/>
  <c r="G138" i="44"/>
  <c r="G135" i="44"/>
  <c r="G132" i="44"/>
  <c r="G129" i="44"/>
  <c r="G126" i="44"/>
  <c r="G123" i="44"/>
  <c r="G120" i="44"/>
  <c r="G117" i="44"/>
  <c r="G114" i="44"/>
  <c r="G111" i="44"/>
  <c r="G108" i="44"/>
  <c r="G105" i="44"/>
  <c r="G102" i="44"/>
  <c r="G99" i="44"/>
  <c r="G96" i="44"/>
  <c r="G93" i="44"/>
  <c r="G90" i="44"/>
  <c r="G87" i="44"/>
  <c r="G77" i="44"/>
  <c r="G75" i="44"/>
  <c r="G73" i="44"/>
  <c r="G71" i="44"/>
  <c r="G62" i="44"/>
  <c r="G45" i="44"/>
  <c r="G42" i="44"/>
  <c r="G39" i="44"/>
  <c r="G36" i="44"/>
  <c r="G31" i="44"/>
  <c r="G155" i="41" l="1"/>
  <c r="B28" i="41"/>
  <c r="B30" i="41" s="1"/>
  <c r="B41" i="41"/>
  <c r="B43" i="41" s="1"/>
  <c r="G7" i="41"/>
  <c r="B73" i="44"/>
  <c r="G223" i="44"/>
  <c r="G7" i="44" s="1"/>
  <c r="B89" i="44"/>
  <c r="B92" i="44" s="1"/>
  <c r="B95" i="44" s="1"/>
  <c r="G299" i="44"/>
  <c r="G8" i="44" s="1"/>
  <c r="G427" i="44"/>
  <c r="G9" i="44" s="1"/>
  <c r="B199" i="44"/>
  <c r="B217" i="44" s="1"/>
  <c r="B33" i="44"/>
  <c r="B38" i="44" s="1"/>
  <c r="B41" i="44" s="1"/>
  <c r="G546" i="44"/>
  <c r="G11" i="44" s="1"/>
  <c r="G161" i="44"/>
  <c r="G6" i="44" s="1"/>
  <c r="G79" i="44"/>
  <c r="G5" i="44" s="1"/>
  <c r="G64" i="44"/>
  <c r="G4" i="44" s="1"/>
  <c r="B143" i="41" l="1"/>
  <c r="B145" i="41" s="1"/>
  <c r="B147" i="41" s="1"/>
  <c r="B149" i="41" s="1"/>
  <c r="B75" i="44"/>
  <c r="B77" i="44" s="1"/>
  <c r="B44" i="44"/>
  <c r="B47" i="44" s="1"/>
  <c r="B98" i="44"/>
  <c r="B101" i="44" s="1"/>
  <c r="B104" i="44" l="1"/>
  <c r="B107" i="44" l="1"/>
  <c r="B110" i="44" l="1"/>
  <c r="B113" i="44" l="1"/>
  <c r="B116" i="44" l="1"/>
  <c r="B119" i="44" l="1"/>
  <c r="B122" i="44" s="1"/>
  <c r="B125" i="44" l="1"/>
  <c r="B128" i="44" s="1"/>
  <c r="B131" i="44" s="1"/>
  <c r="B134" i="44" s="1"/>
  <c r="B137" i="44" s="1"/>
  <c r="B140" i="44" s="1"/>
  <c r="B143" i="44" s="1"/>
  <c r="B146" i="44" s="1"/>
  <c r="B149" i="44" s="1"/>
  <c r="B152" i="44" s="1"/>
  <c r="B155" i="44" s="1"/>
  <c r="B158" i="44" s="1"/>
  <c r="B151" i="48"/>
  <c r="B145" i="48"/>
  <c r="B84" i="48"/>
  <c r="G153" i="48" l="1"/>
  <c r="G6" i="48" s="1"/>
  <c r="G139" i="48"/>
  <c r="G5" i="48" s="1"/>
  <c r="B147" i="48"/>
  <c r="B149" i="48" s="1"/>
  <c r="B87" i="48" l="1"/>
  <c r="B90" i="48" l="1"/>
  <c r="B93" i="48" s="1"/>
  <c r="B96" i="48" l="1"/>
  <c r="B99" i="48" l="1"/>
  <c r="B102" i="48" s="1"/>
  <c r="B105" i="48"/>
  <c r="B107" i="48" s="1"/>
  <c r="B109" i="48" s="1"/>
  <c r="B114" i="48" s="1"/>
  <c r="B121" i="48" s="1"/>
  <c r="B16" i="48"/>
  <c r="G326" i="32"/>
  <c r="G328" i="32"/>
  <c r="G222" i="32"/>
  <c r="G224" i="32"/>
  <c r="G227" i="32"/>
  <c r="G228" i="32"/>
  <c r="G230" i="32"/>
  <c r="G233" i="32"/>
  <c r="G234" i="32"/>
  <c r="G236" i="32"/>
  <c r="G238" i="32"/>
  <c r="G240" i="32"/>
  <c r="G242" i="32"/>
  <c r="G245" i="32"/>
  <c r="G246" i="32"/>
  <c r="G247" i="32"/>
  <c r="G248" i="32"/>
  <c r="G251" i="32"/>
  <c r="G252" i="32"/>
  <c r="G253" i="32"/>
  <c r="G254" i="32"/>
  <c r="G257" i="32"/>
  <c r="G258" i="32"/>
  <c r="G259" i="32"/>
  <c r="G260" i="32"/>
  <c r="G274" i="32"/>
  <c r="G278" i="32"/>
  <c r="G282" i="32"/>
  <c r="G286" i="32"/>
  <c r="G293" i="32"/>
  <c r="G295" i="32"/>
  <c r="G297" i="32"/>
  <c r="G299" i="32"/>
  <c r="G301" i="32"/>
  <c r="G303" i="32"/>
  <c r="G316" i="32"/>
  <c r="G318" i="32"/>
  <c r="G320" i="32"/>
  <c r="G322" i="32"/>
  <c r="B312" i="32"/>
  <c r="G314" i="32"/>
  <c r="G312" i="32"/>
  <c r="B180" i="32"/>
  <c r="G324" i="32"/>
  <c r="G213" i="32"/>
  <c r="G211" i="32"/>
  <c r="G209" i="32"/>
  <c r="G207" i="32"/>
  <c r="G205" i="32"/>
  <c r="G203" i="32"/>
  <c r="G201" i="32"/>
  <c r="G199" i="32"/>
  <c r="G197" i="32"/>
  <c r="G196" i="32"/>
  <c r="G193" i="32"/>
  <c r="G191" i="32"/>
  <c r="G189" i="32"/>
  <c r="G188" i="32"/>
  <c r="G187" i="32"/>
  <c r="G182" i="32"/>
  <c r="G180" i="32"/>
  <c r="G330" i="32"/>
  <c r="G171" i="32"/>
  <c r="G169" i="32"/>
  <c r="G165" i="32"/>
  <c r="G163" i="32"/>
  <c r="G161" i="32"/>
  <c r="G160" i="32"/>
  <c r="G157" i="32"/>
  <c r="G156" i="32"/>
  <c r="G155" i="32"/>
  <c r="G154" i="32"/>
  <c r="G153" i="32"/>
  <c r="G150" i="32"/>
  <c r="G148" i="32"/>
  <c r="G147" i="32"/>
  <c r="G146" i="32"/>
  <c r="G145" i="32"/>
  <c r="G133" i="32"/>
  <c r="G131" i="32"/>
  <c r="G129" i="32"/>
  <c r="G127" i="32"/>
  <c r="G125" i="32"/>
  <c r="G123" i="32"/>
  <c r="G121" i="32"/>
  <c r="G119" i="32"/>
  <c r="G117" i="32"/>
  <c r="G115" i="32"/>
  <c r="G114" i="32"/>
  <c r="G111" i="32"/>
  <c r="G107" i="32"/>
  <c r="G105" i="32"/>
  <c r="G103" i="32"/>
  <c r="G99" i="32"/>
  <c r="G97" i="32"/>
  <c r="G95" i="32"/>
  <c r="G93" i="32"/>
  <c r="G91" i="32"/>
  <c r="G90" i="32"/>
  <c r="G87" i="32"/>
  <c r="G85" i="32"/>
  <c r="G83" i="32"/>
  <c r="G81" i="32"/>
  <c r="G79" i="32"/>
  <c r="G77" i="32"/>
  <c r="G75" i="32"/>
  <c r="G73" i="32"/>
  <c r="G71" i="32"/>
  <c r="G69" i="32"/>
  <c r="G68" i="32"/>
  <c r="G67" i="32"/>
  <c r="G64" i="32"/>
  <c r="G63" i="32"/>
  <c r="G62" i="32"/>
  <c r="G61" i="32"/>
  <c r="G58" i="32"/>
  <c r="G56" i="32"/>
  <c r="G52" i="32"/>
  <c r="G51" i="32"/>
  <c r="G48" i="32"/>
  <c r="G47" i="32"/>
  <c r="G46" i="32"/>
  <c r="G45" i="32"/>
  <c r="G42" i="32"/>
  <c r="G41" i="32"/>
  <c r="G40" i="32"/>
  <c r="G36" i="32"/>
  <c r="G34" i="32"/>
  <c r="G32" i="32"/>
  <c r="G30" i="32"/>
  <c r="G28" i="32"/>
  <c r="G26" i="32"/>
  <c r="G20" i="32"/>
  <c r="B20" i="32"/>
  <c r="G464" i="46"/>
  <c r="G482" i="46"/>
  <c r="G487" i="46"/>
  <c r="G485" i="46"/>
  <c r="G484" i="46"/>
  <c r="G488" i="46"/>
  <c r="G489" i="46"/>
  <c r="G490" i="46"/>
  <c r="G492" i="46"/>
  <c r="G496" i="46"/>
  <c r="G497" i="46"/>
  <c r="G499" i="46"/>
  <c r="G500" i="46"/>
  <c r="G501" i="46"/>
  <c r="G502" i="46"/>
  <c r="G503" i="46"/>
  <c r="G504" i="46"/>
  <c r="G505" i="46"/>
  <c r="G506" i="46"/>
  <c r="G508" i="46"/>
  <c r="G509" i="46"/>
  <c r="G510" i="46"/>
  <c r="G511" i="46"/>
  <c r="G515" i="46"/>
  <c r="G519" i="46"/>
  <c r="G553" i="46"/>
  <c r="G561" i="46"/>
  <c r="G566" i="46"/>
  <c r="G660" i="46"/>
  <c r="G662" i="46"/>
  <c r="G665" i="46"/>
  <c r="G668" i="46"/>
  <c r="G704" i="46"/>
  <c r="G710" i="46"/>
  <c r="G715" i="46"/>
  <c r="G719" i="46"/>
  <c r="G724" i="46"/>
  <c r="G731" i="46"/>
  <c r="G736" i="46"/>
  <c r="G744" i="46"/>
  <c r="G749" i="46"/>
  <c r="G309" i="46"/>
  <c r="G305" i="46"/>
  <c r="G189" i="46"/>
  <c r="G186" i="46"/>
  <c r="G187" i="46"/>
  <c r="G146" i="46"/>
  <c r="M30" i="52"/>
  <c r="L30" i="52"/>
  <c r="K30" i="52"/>
  <c r="J30" i="52"/>
  <c r="I30" i="52"/>
  <c r="H30" i="52"/>
  <c r="G30" i="52"/>
  <c r="F30" i="52"/>
  <c r="E30" i="52"/>
  <c r="D30" i="52"/>
  <c r="C30" i="52"/>
  <c r="G872" i="46"/>
  <c r="G871" i="46"/>
  <c r="G844" i="46"/>
  <c r="G842" i="46"/>
  <c r="G831" i="46"/>
  <c r="G829" i="46"/>
  <c r="G790" i="46"/>
  <c r="G788" i="46"/>
  <c r="G782" i="46"/>
  <c r="G792" i="46" s="1"/>
  <c r="G558" i="46"/>
  <c r="G547" i="46"/>
  <c r="G568" i="46" s="1"/>
  <c r="G507" i="46"/>
  <c r="G498" i="46"/>
  <c r="G491" i="46"/>
  <c r="G486" i="46"/>
  <c r="G483" i="46"/>
  <c r="G481" i="46"/>
  <c r="G480" i="46"/>
  <c r="G479" i="46"/>
  <c r="G478" i="46"/>
  <c r="G477" i="46"/>
  <c r="G476" i="46"/>
  <c r="G475" i="46"/>
  <c r="G471" i="46"/>
  <c r="G470" i="46"/>
  <c r="G468" i="46"/>
  <c r="G463" i="46"/>
  <c r="G452" i="46"/>
  <c r="G443" i="46"/>
  <c r="G440" i="46"/>
  <c r="G434" i="46"/>
  <c r="G428" i="46"/>
  <c r="G400" i="46"/>
  <c r="G402" i="46" s="1"/>
  <c r="G313" i="46"/>
  <c r="G312" i="46"/>
  <c r="G296" i="46"/>
  <c r="G286" i="46"/>
  <c r="G284" i="46"/>
  <c r="G272" i="46"/>
  <c r="G268" i="46"/>
  <c r="G266" i="46"/>
  <c r="G262" i="46"/>
  <c r="G240" i="46"/>
  <c r="G238" i="46"/>
  <c r="G237" i="46"/>
  <c r="G236" i="46"/>
  <c r="G235" i="46"/>
  <c r="G234" i="46"/>
  <c r="G233" i="46"/>
  <c r="G232" i="46"/>
  <c r="G199" i="46"/>
  <c r="G192" i="46"/>
  <c r="G190" i="46"/>
  <c r="G188" i="46"/>
  <c r="G181" i="46"/>
  <c r="G143" i="46"/>
  <c r="G137" i="46"/>
  <c r="G6" i="46"/>
  <c r="G243" i="46" l="1"/>
  <c r="G149" i="46"/>
  <c r="G670" i="46"/>
  <c r="G18" i="46" s="1"/>
  <c r="G315" i="46"/>
  <c r="G10" i="46" s="1"/>
  <c r="G522" i="46"/>
  <c r="G12" i="46" s="1"/>
  <c r="G201" i="46"/>
  <c r="G8" i="46" s="1"/>
  <c r="G751" i="46"/>
  <c r="G19" i="46" s="1"/>
  <c r="G874" i="46"/>
  <c r="G22" i="46" s="1"/>
  <c r="G5" i="46"/>
  <c r="G13" i="46"/>
  <c r="G307" i="32"/>
  <c r="G6" i="32" s="1"/>
  <c r="G339" i="32"/>
  <c r="G7" i="32" s="1"/>
  <c r="G215" i="32"/>
  <c r="G173" i="32"/>
  <c r="B314" i="32"/>
  <c r="B222" i="32"/>
  <c r="B26" i="32"/>
  <c r="B182" i="32"/>
  <c r="B123" i="48"/>
  <c r="B125" i="48" s="1"/>
  <c r="B25" i="48"/>
  <c r="B34" i="48" s="1"/>
  <c r="B43" i="48" s="1"/>
  <c r="G7" i="46"/>
  <c r="G609" i="46"/>
  <c r="C28" i="52"/>
  <c r="G616" i="46" s="1"/>
  <c r="G846" i="46"/>
  <c r="G21" i="46" s="1"/>
  <c r="G20" i="46"/>
  <c r="G11" i="46"/>
  <c r="G9" i="46"/>
  <c r="G628" i="46" l="1"/>
  <c r="G17" i="46"/>
  <c r="B224" i="32"/>
  <c r="B186" i="32"/>
  <c r="B28" i="32"/>
  <c r="B127" i="48"/>
  <c r="B129" i="48" s="1"/>
  <c r="B131" i="48" s="1"/>
  <c r="B133" i="48" s="1"/>
  <c r="B135" i="48" s="1"/>
  <c r="B51" i="48"/>
  <c r="G14" i="46"/>
  <c r="F25" i="42" s="1"/>
  <c r="G24" i="46" l="1"/>
  <c r="F26" i="42" s="1"/>
  <c r="F27" i="42" s="1"/>
  <c r="B316" i="32"/>
  <c r="B193" i="32"/>
  <c r="B195" i="32" s="1"/>
  <c r="B226" i="32"/>
  <c r="B30" i="32"/>
  <c r="B58" i="48"/>
  <c r="B318" i="32" l="1"/>
  <c r="B320" i="32" s="1"/>
  <c r="B322" i="32" s="1"/>
  <c r="B230" i="32"/>
  <c r="B199" i="32"/>
  <c r="B32" i="32"/>
  <c r="B66" i="48"/>
  <c r="B70" i="48" s="1"/>
  <c r="B232" i="32" l="1"/>
  <c r="B236" i="32" s="1"/>
  <c r="B324" i="32"/>
  <c r="B326" i="32" s="1"/>
  <c r="B328" i="32" s="1"/>
  <c r="B330" i="32" s="1"/>
  <c r="B332" i="32" s="1"/>
  <c r="B201" i="32"/>
  <c r="B203" i="32" s="1"/>
  <c r="B205" i="32" s="1"/>
  <c r="B34" i="32"/>
  <c r="B238" i="32" l="1"/>
  <c r="B240" i="32" s="1"/>
  <c r="B207" i="32"/>
  <c r="B209" i="32" s="1"/>
  <c r="B211" i="32" s="1"/>
  <c r="B36" i="32"/>
  <c r="G13" i="44"/>
  <c r="F32" i="42" s="1"/>
  <c r="B242" i="32" l="1"/>
  <c r="B213" i="32"/>
  <c r="B38" i="32"/>
  <c r="B44" i="32" s="1"/>
  <c r="B244" i="32" l="1"/>
  <c r="B50" i="32"/>
  <c r="B54" i="32" s="1"/>
  <c r="G304" i="41"/>
  <c r="G302" i="41"/>
  <c r="G281" i="41"/>
  <c r="G279" i="41"/>
  <c r="G277" i="41"/>
  <c r="G275" i="41"/>
  <c r="G273" i="41"/>
  <c r="G271" i="41"/>
  <c r="G270" i="41"/>
  <c r="G267" i="41"/>
  <c r="G265" i="41"/>
  <c r="G263" i="41"/>
  <c r="G261" i="41"/>
  <c r="G126" i="41"/>
  <c r="G120" i="41"/>
  <c r="G98" i="41"/>
  <c r="G96" i="41"/>
  <c r="G124" i="41"/>
  <c r="G94" i="41"/>
  <c r="G81" i="41"/>
  <c r="G79" i="41"/>
  <c r="G77" i="41"/>
  <c r="G71" i="41"/>
  <c r="G67" i="41"/>
  <c r="G65" i="41"/>
  <c r="G63" i="41"/>
  <c r="G57" i="41"/>
  <c r="G56" i="41"/>
  <c r="G55" i="41"/>
  <c r="G54" i="41"/>
  <c r="G53" i="41"/>
  <c r="G45" i="41"/>
  <c r="G39" i="41"/>
  <c r="G30" i="41"/>
  <c r="G26" i="41"/>
  <c r="G24" i="41"/>
  <c r="G75" i="41"/>
  <c r="G73" i="41"/>
  <c r="G69" i="41"/>
  <c r="G297" i="41" l="1"/>
  <c r="G11" i="41" s="1"/>
  <c r="G32" i="41"/>
  <c r="G128" i="41"/>
  <c r="G89" i="41"/>
  <c r="G306" i="41"/>
  <c r="G12" i="41" s="1"/>
  <c r="G4" i="41"/>
  <c r="B250" i="32"/>
  <c r="B256" i="32" s="1"/>
  <c r="B58" i="32"/>
  <c r="B60" i="32" s="1"/>
  <c r="B66" i="32" s="1"/>
  <c r="B71" i="32" s="1"/>
  <c r="B73" i="32" s="1"/>
  <c r="B75" i="32" s="1"/>
  <c r="B77" i="32" s="1"/>
  <c r="B79" i="32" s="1"/>
  <c r="B81" i="32" s="1"/>
  <c r="B83" i="32" s="1"/>
  <c r="B85" i="32" s="1"/>
  <c r="B87" i="32" s="1"/>
  <c r="B89" i="32" s="1"/>
  <c r="B93" i="32" s="1"/>
  <c r="B95" i="32" s="1"/>
  <c r="B97" i="32" s="1"/>
  <c r="B99" i="32" s="1"/>
  <c r="B103" i="32" s="1"/>
  <c r="B105" i="32" s="1"/>
  <c r="B107" i="32" s="1"/>
  <c r="B111" i="32" s="1"/>
  <c r="B113" i="32" s="1"/>
  <c r="B117" i="32" s="1"/>
  <c r="B119" i="32" s="1"/>
  <c r="B121" i="32" s="1"/>
  <c r="B123" i="32" s="1"/>
  <c r="B125" i="32" s="1"/>
  <c r="B127" i="32" s="1"/>
  <c r="B129" i="32" s="1"/>
  <c r="B131" i="32" s="1"/>
  <c r="B133" i="32" s="1"/>
  <c r="B135" i="32" l="1"/>
  <c r="B137" i="32" s="1"/>
  <c r="B139" i="32" s="1"/>
  <c r="B262" i="32"/>
  <c r="B266" i="32" s="1"/>
  <c r="B270" i="32" s="1"/>
  <c r="B274" i="32" s="1"/>
  <c r="B278" i="32" s="1"/>
  <c r="B282" i="32" s="1"/>
  <c r="B286" i="32" s="1"/>
  <c r="B293" i="32" s="1"/>
  <c r="B295" i="32" s="1"/>
  <c r="B297" i="32" s="1"/>
  <c r="G6" i="41"/>
  <c r="G5" i="41"/>
  <c r="G79" i="48"/>
  <c r="G4" i="48" s="1"/>
  <c r="G7" i="48" s="1"/>
  <c r="F38" i="42" s="1"/>
  <c r="F39" i="42" s="1"/>
  <c r="B143" i="32" l="1"/>
  <c r="B150" i="32" s="1"/>
  <c r="B152" i="32" s="1"/>
  <c r="B159" i="32" s="1"/>
  <c r="B163" i="32" s="1"/>
  <c r="B165" i="32" s="1"/>
  <c r="B169" i="32" s="1"/>
  <c r="B171" i="32" s="1"/>
  <c r="B299" i="32"/>
  <c r="B301" i="32" s="1"/>
  <c r="B303" i="32" s="1"/>
  <c r="G14" i="41"/>
  <c r="B305" i="32" l="1"/>
  <c r="F29" i="42" l="1"/>
  <c r="G4" i="32" l="1"/>
  <c r="G5" i="32"/>
  <c r="G8" i="32" l="1"/>
  <c r="F35" i="42" s="1"/>
  <c r="F41" i="42" s="1"/>
  <c r="F43" i="42" l="1"/>
  <c r="F45" i="42" s="1"/>
  <c r="F47" i="42" l="1"/>
  <c r="F49" i="42" s="1"/>
  <c r="B170" i="41"/>
  <c r="B172" i="41" l="1"/>
  <c r="B174" i="41" s="1"/>
  <c r="B176" i="41" s="1"/>
  <c r="B178" i="41" l="1"/>
  <c r="B180" i="41" s="1"/>
  <c r="B269" i="41" l="1"/>
  <c r="B273" i="41" s="1"/>
  <c r="B275" i="41" s="1"/>
  <c r="B277" i="41" l="1"/>
  <c r="B279" i="41" s="1"/>
  <c r="B281" i="41" l="1"/>
  <c r="B283" i="41" s="1"/>
  <c r="B285" i="41" s="1"/>
  <c r="B295" i="41" s="1"/>
  <c r="B45" i="41" l="1"/>
  <c r="B47" i="41" l="1"/>
  <c r="B52" i="41" l="1"/>
  <c r="B59" i="41" s="1"/>
  <c r="B61" i="41" s="1"/>
  <c r="B151" i="41" l="1"/>
  <c r="B153" i="41" s="1"/>
  <c r="B63" i="41"/>
  <c r="B65" i="41" s="1"/>
  <c r="B67" i="41" s="1"/>
  <c r="B69" i="41" l="1"/>
  <c r="B71" i="41" s="1"/>
  <c r="B73" i="41" l="1"/>
  <c r="B75" i="41" s="1"/>
  <c r="B77" i="41" s="1"/>
  <c r="B112" i="41" l="1"/>
  <c r="B114" i="41" s="1"/>
  <c r="B116" i="41" l="1"/>
  <c r="B118" i="41" l="1"/>
  <c r="B120" i="41" s="1"/>
  <c r="B122" i="41" s="1"/>
  <c r="B124" i="41" s="1"/>
  <c r="B126" i="41" s="1"/>
  <c r="B79" i="41"/>
  <c r="B81" i="41" s="1"/>
  <c r="B83" i="41" l="1"/>
  <c r="B85" i="41"/>
  <c r="B87" i="41" l="1"/>
</calcChain>
</file>

<file path=xl/sharedStrings.xml><?xml version="1.0" encoding="utf-8"?>
<sst xmlns="http://schemas.openxmlformats.org/spreadsheetml/2006/main" count="2919" uniqueCount="1679">
  <si>
    <t>m</t>
  </si>
  <si>
    <t>kos</t>
  </si>
  <si>
    <t>OPOMBA: Pred naročilom preveriti število opreme in preveriti ustreznost pri proizvajalcu.</t>
  </si>
  <si>
    <t>1.</t>
  </si>
  <si>
    <t>Pred izdelavo ponudbe naj si ponudnik pridobi ustrezne informacije s strani predstavnikov investitorja, nadzora oz. projektanta. Material in oprema morata biti najboljše kvalitete, ustrezati predpisanim standardom o kvaliteti in izvedbi, opremljena z vsemi potrebnimi certifikati in garancijskimi listi ter zaščitena proti mehanskim poškodbam. Skupaj z opremo je potrebno dostaviti tudi vsa tehnična navodila za servisiranje in upravljanje posameznih elementov. V popisu so upoštevani dobava in vgradnja vseh elementov s pomožnim materialom.</t>
  </si>
  <si>
    <t>Ponudbene cene morajo vsebovati:</t>
  </si>
  <si>
    <t>nabavo vsega materiala in opreme, predvidene za vgraditev in montažo ter stroške prevoza, razkladanja in skladiščenja na gradbišču, notranjega (horizontalnega in vertikalnega) transporta na gradbišču (ne glede na težo ali zahtevnost), vključeno z točko, ki je v popisih materila in del posebej definirana;</t>
  </si>
  <si>
    <t>2.</t>
  </si>
  <si>
    <t>pripravljalna dela in organizacijo gradbišča;</t>
  </si>
  <si>
    <t>3.</t>
  </si>
  <si>
    <t>zaključna dela na gradbišču s strani ponudnika in njegovih podizvajalcev, z odvozom odvečnega materiala in odpadnega materiala na deponijo;</t>
  </si>
  <si>
    <t>4.</t>
  </si>
  <si>
    <t>zavarovanje ponudbenih del v gradnji, delavcev in materiala na gradbišču v času izvajanja del. Ponudnik mora dokazilo o zavarovanju dostaviti naročniku najkasneje 14 dni po podpisu pogodbe;</t>
  </si>
  <si>
    <t>5.</t>
  </si>
  <si>
    <t>manipulativne in režijske stroške, kot tudi stroški koordinacije, kar velja tudi za odpravo napak v garancijski dobi;</t>
  </si>
  <si>
    <t>6.</t>
  </si>
  <si>
    <t xml:space="preserve">izdelavo, uporabo in demontažo vseh delovnih odrov (za ves čas izvajanja del); </t>
  </si>
  <si>
    <t>7.</t>
  </si>
  <si>
    <t>stroške elektrike, toplote, vode, razsvetljave in ostale stroške v času gradnje;</t>
  </si>
  <si>
    <t>8.</t>
  </si>
  <si>
    <t>izvedbo predpisanih ukrepov varstva pri delu in varstva pred požarom, ki jih mora ponudnik obvezno upoštevati;</t>
  </si>
  <si>
    <t>9.</t>
  </si>
  <si>
    <t>ponudnik mora v ponudbi upoštevati kakovostni razred materialov in opreme določene s projektno dokumentacijo in v ponudbi navesti ponujeni proizvod in tip, ki mora biti enakovreden ali kvalitetnejši kot projektno predvidenim, o nivoju, tipu in kvaliteti ponujene opreme se mora posvetovati z investitorjem;</t>
  </si>
  <si>
    <t>10.</t>
  </si>
  <si>
    <t>obešalni in pritrdilni material za cevne in kanalske razvode in opremo, izdelan iz različnih jeklenih pocinkanih profilov sistemskih dobaviteljev, pocinkanih cevnih in kanalskih objemk z gumijasto podlogo, vijakov, matic in kovinskih zidnih vložkov;</t>
  </si>
  <si>
    <t>11.</t>
  </si>
  <si>
    <t>izvedbo tlačnih preizkusov cevnih inštalacij ogrevanja, vodovoda, hlajenja in plinov (tudi po odsekih, če to pogojuje faznost izgradnje) ter izdelavo zapisnikov;</t>
  </si>
  <si>
    <t>12.</t>
  </si>
  <si>
    <t xml:space="preserve">tlačni preskus inštalacije hlajenja – npr. predinštalacija split sistemov z dušikom s tlakom 24 bar v času trajanja 10 minut po izenačitvi temperatur, končno polnitvijo dušika tlaka 1 bar z zatiskanjem cevi in spajkanjem. V celotnem času gradnje morajo biti vsi cevovodi povezani v zbiralnik in pod tlakom z vgrajenim merilnikom tlaka;
tlačne preizkuse za vse ostale predvidene cevne instalacije po načrtu (ogrevna voda, hladilna voda, tehnološka voda, sanitarna voda, kanalizacija,...) </t>
  </si>
  <si>
    <t>13.</t>
  </si>
  <si>
    <t>izvedbo preizkusa na tesnost in pretočnost delov kanalizacijske inštalacije z podanim uradnim poročilom;</t>
  </si>
  <si>
    <t>14.</t>
  </si>
  <si>
    <t>izvedbo preizkusa na tesnost delov kanalskih razvodov za prezračevanje z podanim uradnim poročilom ;</t>
  </si>
  <si>
    <t>15.</t>
  </si>
  <si>
    <t>izvedbo izpiranja, izpihovanja in čiščenja inštalacij ogrevanja, vodovoda, plinov in prezračevanja ter izdelavo zapisnikov;</t>
  </si>
  <si>
    <t>16.</t>
  </si>
  <si>
    <t>izvedbo dezinfekcije inštalacij vodovoda s hiperkloriranjem, izpiranjem in izdelavo bakteriološke in kemične analize vode ter izdelavouradnega poročila oz. zapisnika;</t>
  </si>
  <si>
    <t>17.</t>
  </si>
  <si>
    <t>označitev vseh tehničnih prostorov in njihovih evakuacijskih poti, inštalacij in opreme v skladu s predpisi in morebitnimi dodatnimi zahtevami iz projektne dokumentacije  (označitev mora biti izvedena v trajni obliki);</t>
  </si>
  <si>
    <t>18.</t>
  </si>
  <si>
    <t>izvedbo hidravličnega in termičnega ureguliranja inštalacij in opreme ogrevanja na izračunane pretoke in temperature ter izdelavo zapisnikov in sicer:</t>
  </si>
  <si>
    <t>19.</t>
  </si>
  <si>
    <t>izvedbo ureguliranja inštalacij in opreme prezračevanja ter izdelavo zapisnikov in sicer:</t>
  </si>
  <si>
    <t>20.</t>
  </si>
  <si>
    <t>izvedbo meritev hrupa inštalacij in opreme ogrevanja, hlajenja, vodovoda, plinov in prezračevanja znotraj objekta in navzven na okolico ter izdelavo zapisnika s strani pooblaščenega podjetja;</t>
  </si>
  <si>
    <t>21.</t>
  </si>
  <si>
    <t>izvedbo zagona in poskusnega obratovanja inštalacij in opreme ogrevanja, hlajenja, vodovoda, plinov in prezračevanja s šolanjem osebja za posluževanje in primopredajo investitorju ter izdelavo zapisnika;</t>
  </si>
  <si>
    <t>22.</t>
  </si>
  <si>
    <t>potrdila s poročili o pregledih vgrajenih sistemov požarne zaščite izvedenih s strani izvajalca kot npr. notranje hidrantno omrežje, zunanje hidrantno omrežje, krmiljenje požarnih in dimoodvodnih loput s pripadajočimi prezračevalnimi napravami v primeru javljanja požara, ipd.. Potrdila morajo biti izdelana s strani pooblaščenega preglednika sistemov požarne zaščite.</t>
  </si>
  <si>
    <t>23.</t>
  </si>
  <si>
    <t>izdelavo shem inštalacij in opreme ogrevanja, hlajenja, vodovoda, plinov in prezračevanja v obstojni obliki, v okvirju, pod steklom, za pritrditev na zid;</t>
  </si>
  <si>
    <t>kompletno izdelavo Navodil za uporabo in vzdrževanje vseh vgrajenih inštalacij in vse vgrajene strojne opreme in strojnih naprav - NOV;</t>
  </si>
  <si>
    <t>25.</t>
  </si>
  <si>
    <t>izdelavo dokazila o zanesljivosti objekta za strojne inštalacije v 4 (štirih) izvodih, združene v fasciklu z označenimi registri poglavij, ter na CD mediju, vključujoč:</t>
  </si>
  <si>
    <t>Dokumentacija mora biti vložena v prozorne ovitke, ustrezno zaporedno označena, oštevilčena in predana investitorju in nadzoru v pregled pred tehničnim pregledom.</t>
  </si>
  <si>
    <t>26.</t>
  </si>
  <si>
    <t xml:space="preserve">izvajalec mora naročniku po zakonu o graditvi objektov dostaviti vse skice in delavniške načrte vseh sprememb, ter vse vrise sprememb v PZI načrte strojnih instalacij  za izdelavo celotne PID dokumentacije strojnih instalacij, naprav in strojne opreme, v skladu z veljavnimi tehničnimi predpisi, normativi, standardi in drugimi zakonskimi akti, pravili stroke ter tako, da bo omogočen nemoten potek gradnje in da bo izvedba, vzdrževanje in uporaba objekta ekonomična. </t>
  </si>
  <si>
    <t>27.</t>
  </si>
  <si>
    <t>čiščenje objekta zaradi svojih del med gradnjo in po končani gradnji;</t>
  </si>
  <si>
    <t>28.</t>
  </si>
  <si>
    <t>zavarovanje vgrajene opreme in elementov pred onesnaževanjem in poškodbami do primopredaje izvedenih del investitorju;</t>
  </si>
  <si>
    <t>29.</t>
  </si>
  <si>
    <t>nudenje morebitne gradbene in ostale pomoči;</t>
  </si>
  <si>
    <t>30.</t>
  </si>
  <si>
    <t>ponudba za dodatni material in opremo mora biti pripravljena po kalkulativnih elementih iz ponudbe. Za kalkuliranje dodatnih del iz področja strojnih inštalacij in opreme, se uporabijo zadnji veljavni predpisi.</t>
  </si>
  <si>
    <t>31.</t>
  </si>
  <si>
    <t xml:space="preserve">za vsak element ponudbenih del mora izvajalec naročniku vnaprej in pravočasno predložiti vzorce in tehnično dokumentacijo s certifikati o skladnosti, atesti, navodili za vgradnjo, uporabo in vzdrževanje, ter šele po potrditvi s strani naročnika dokončno naročiti izdelavo, dobavo in montažo na objektu. Dokumentacija se glede na napredovanje del arhivira v fasciklu - katalog strojnih inštalacij in strojne opreme in je ob zaključku del osnova za sestavo dokazila o zanesljivosti objekta. </t>
  </si>
  <si>
    <t>32.</t>
  </si>
  <si>
    <t>izvajalec sme navedene inštalacije in opremo uporabljati šele po pisni potrditvi s strani naročnika, sicer nosi stroške morebitne zahtevane zamenjave.</t>
  </si>
  <si>
    <t>33.</t>
  </si>
  <si>
    <t>izvajalec označi cevne inštalacije po predpisu v DIN 2403. Razločno označevanje cevnih inštalacij po vrsti medija je v interesu varnosti, vzdrževanja in zaščite pred požarom. Označevanje mora opozarjati na nevarnosti z namenom preprečevanja nesreč.</t>
  </si>
  <si>
    <t>34.</t>
  </si>
  <si>
    <t>Po posameznih prostorih je potrebno za izvedbo strojnih instalacij  upoštevati predvideno spodnjo višino spuščenega stropa, oz. namišljenega spuščenega stropa. Minimalne svetle višine prostora so podane s strani Helle. Vse strojne instalacije in naprave je potrebno voditi nad minimalno višino spuščenega ali namišljenega spuščenega stropa. Prav tako je potrebno prilagoditi višini in izvedbi stropa, razsvetljavi in predvideni opremi lokacijo stropnih konvektorjev, cevne instalacije in odvodnih in dovodnih difuzorjev , katere je potrebno po potrebi prilagoditi oz. uskladiti na prostor in na ostale naprave v prostoru in pod stropom. Vse  cevne razvode je potrebno voditi v medstropovju, trase morajo biti usklajene z elektro izvajalcem in izvajalcem šprinkler instalacij, izvajalcem prezračevanja, izvajalcem grelnega in hladilnega razvoda, izvajalcem horizontalne in vertikalne kanalizacije in kondenznega voda, oziroma vsemi ostalimi izvajalci, ki se bodo udeleženi pri izvajanju istalacij oz. ostalih del, ki so predvidene pod stropom posameznega predvidenega prostora.</t>
  </si>
  <si>
    <t>pš</t>
  </si>
  <si>
    <t>m2</t>
  </si>
  <si>
    <t>kg</t>
  </si>
  <si>
    <t>m3</t>
  </si>
  <si>
    <t>Spiranje cevovodov za vodo, z vodo,</t>
  </si>
  <si>
    <t>SPLOŠNE OPOMBE K POPISU DEL:</t>
  </si>
  <si>
    <t>Popis tvori celoto skupaj z grafičnim in tekstualnim delom načrta, zato ga je potrebno brati skupaj s celotnim načrtom (grafike, tehnična poročila).</t>
  </si>
  <si>
    <t>Pri izdelavi ponudbe za posamezne postavke pregledati kompletno tehnično dokumentacijo z vsemi načrti.</t>
  </si>
  <si>
    <t>V posameznih postavkah je zajeto: dobava materiala, vgradnja materiala in gradbena pomoč inštalaterjem, razen kjer je eksplicitno drugače navedeno.</t>
  </si>
  <si>
    <t>Tam, kjer je v popisu določen kos opisan kot določen tip ali blagovna znamka (kot npr...), se to razume v smislu lažjega opisa: enakovreden ali boljši.</t>
  </si>
  <si>
    <t>Izvajalec je dolžan izvesti vsa dela  kvalitetno, v skladu  s predpisi, standardi, projektom, tehničnimi pogoji in v skladu   z dobro gradbeno prakso.</t>
  </si>
  <si>
    <t>Izvajalec mora v enotnih cenah upoštevati naslednje stroške, v kolikor le-ti niso upoštevani v posebnih postavkah:</t>
  </si>
  <si>
    <t>vse stroške za pridobitev začasnih površin za gradnjo izven delovnega pasu (soglasja, odškodnine, itd.);</t>
  </si>
  <si>
    <t>vse stroške v zvezi z začasnim odvozom, deponiranjem in vračanjem izkopanega materiala na mestih, kjer ga ne bo možno deponirati na gradbišču;</t>
  </si>
  <si>
    <t>vse stroške za postavitev gradbišča, gradbiščnih objektov, ureditev začasnih deponij, tekoče vzdrževanje in odstranitev gradbišča;</t>
  </si>
  <si>
    <t>vse stroške za sanacijo in kultiviranje površin delovnega pasu in gradbiščnih površin po odstranitvi objektov</t>
  </si>
  <si>
    <t>stroške za postavitev objekta s poslovnim prostorom vključno z opremo za dve delovni mesti in za skupne operativne sestanke vel. cca 20 m2 za potrebe investitorja, s tekočim vzdrževanjem in čiščenjem</t>
  </si>
  <si>
    <t>vse stroške v zvezi s transporti po javnih poteh in cestah: morebitne odškodnine, morebitne sanacije cestišč zaradi poškodb med gradnjo itd.</t>
  </si>
  <si>
    <t>stroške odvoza in zagotovitev odstranjevanja odpadnega gradbenega materiala skladno z zakonodajo na področju ravnanja z odpadki (odvoz na urejene deponije s taksami itd.)</t>
  </si>
  <si>
    <t>vsi stroški za zagotavljanje varnosti in zdravja pri delu, zlasti stroške za vsa dela, ki izhajajo iz zahtev Varnostnega načrta</t>
  </si>
  <si>
    <t>stroški odvoda meteorne vode iz gradbene jame in vode, ki se izceja iz bočnih strani izkopa, če je potrebno</t>
  </si>
  <si>
    <t>stroški dela v kampadah zaradi oteženih geoloških razmer</t>
  </si>
  <si>
    <t>Pred pričetkom del je treba vse opise, mere, količine in obdelave kontrolirati po zadnjeveljavnih načrtih, detajlih in opisih.</t>
  </si>
  <si>
    <t>V ceno vključiti ves material, delo, dobavo, montažo, prenose in prevoze</t>
  </si>
  <si>
    <t>Pred pričetkom izvajanja del je mora izvajalec preveriti kvaliteto predhodno izvršenih del, ki bi lahko vplivali na kvaliteto, sigurnost in trajnost elementov. Kasnejše reklamacije se ne bodo upoštevale.</t>
  </si>
  <si>
    <t>Izvajalec mora izdelati tehnološke risbe z detajli, ki jih je potrebno izvesti za končanje posameznih del, tudi če niso podrobno navedeni in opisani v popisu in načrtih, so pa nujna za pravilno funkcioniranje posameznih sistemov in elemenotov. Potrditi jih mora odgovorni projektant statike in arhitekture. (opažni načrt, projekt betona)</t>
  </si>
  <si>
    <t>Izvajalec je dolžan pri ponudbi upoštevati vse povezane stroške, ki so potrebni za tehnično pravilno izvedbo del, ki  jih ponuja v izvedbo (kot npr. razni pritrdilni material, vezni in tesnilni material, stikovanje, sidra, nosilne profile, podkonstrukcije in podobno).</t>
  </si>
  <si>
    <t>Količina</t>
  </si>
  <si>
    <t>I.</t>
  </si>
  <si>
    <t>Postavitev in obojestransko  zavarovanje prečnega profila.</t>
  </si>
  <si>
    <t>kom</t>
  </si>
  <si>
    <t>m1</t>
  </si>
  <si>
    <t>Strojno rušenje obstoječega asfalta debeline do 10cm z nakladanjem in odvozom v trajno deponijo do 10km.</t>
  </si>
  <si>
    <t xml:space="preserve">Strojno rušenje obstoječega tlaka-plošče iz armiranega betona predvidene debeline ocenjeno 15 cm  z nakladanjem in odvozom ruševin v trajno deponijo do 10km. </t>
  </si>
  <si>
    <t>kompl</t>
  </si>
  <si>
    <t>Razna nepredvidena dela-obračun po dejanski porabi časa-KV delavec.</t>
  </si>
  <si>
    <t>ura</t>
  </si>
  <si>
    <t>II.</t>
  </si>
  <si>
    <t>Zahteve za nasipni material se nanašajo na standard EN 13242:2002+A1:2007 in standard SIST EN 13450:2003.</t>
  </si>
  <si>
    <t xml:space="preserve">m2 </t>
  </si>
  <si>
    <t>III.</t>
  </si>
  <si>
    <t>ZGORNJI USTROJ</t>
  </si>
  <si>
    <t>IV.</t>
  </si>
  <si>
    <t xml:space="preserve">PADAVINSKA KANALIZACIJA </t>
  </si>
  <si>
    <t>Ročno planiranje dna izkopanega jarka z natančnostjo +-1cm.</t>
  </si>
  <si>
    <t>Nabava, dobava, vgraditev peščenega materiala granulacije 4-8mm za peščeno ležišče cevi (posteljica) v debelini 15cm in komprimacijo do stopnje 95% SPP.</t>
  </si>
  <si>
    <t>Nabava, dobava, vgradnja betonske posteljice v debelini 10cm iz C16/20 v širini do 0,50m in polnega obbetoniranja cevi po celotnem obodu iz C16/20 v debelini 10cm.</t>
  </si>
  <si>
    <t xml:space="preserve">Nabava, dobava, izdelava cevovoda s polaganjem v betonsko posteljico (posebna postavka) cevi iz trdega PVC SN8 v skladu s standardom SIST EN 1401-1 z vsem potrebnim pomožnim materialom za spajanje. </t>
  </si>
  <si>
    <t>a</t>
  </si>
  <si>
    <t>b</t>
  </si>
  <si>
    <t>c</t>
  </si>
  <si>
    <t>fazonski kos lok 15° DN 200</t>
  </si>
  <si>
    <t>fazonski kos lok 30° DN 200</t>
  </si>
  <si>
    <t>f</t>
  </si>
  <si>
    <t>g</t>
  </si>
  <si>
    <t>fazonski kos lok 45° DN 160</t>
  </si>
  <si>
    <t>l</t>
  </si>
  <si>
    <t>Nabava, dobava, vgradnja-montaža zapore povratnega toka DN 200 z nerjavečo jekleno loputo in čistilno odprtino, iz ABS, skladno s EN 13564 tip 0 (kot npr. HL720 Huttere&amp;Lechner ali podobna drugega dobavitelja). ZPT</t>
  </si>
  <si>
    <t>Nabava, dobava, vgradnja v betonski venec vključno z betonskim vencem dvojnega, pokrova iz vroče pocinkanega jekla nosilnosti B125 z možnostjo vgradnje tlaka v pokrov  svetle  velikosti 60x60cm kot npr. pokrov Hagodeck tip BVH-maxi 66 ali podoben drugega proizvajalca.ZPT</t>
  </si>
  <si>
    <t>V.</t>
  </si>
  <si>
    <t>VI.</t>
  </si>
  <si>
    <t>Nabava, dobava, vgradnja betonske posteljice v debelini 10cm iz C16/20 v širini do 0,25m in polnega obbetoniranja cevi po celotnem obodu iz C16/20 v debelini 10cm. Obbetoniranje priključka na javni kanal v jašek J4519.</t>
  </si>
  <si>
    <t>Nabava, dobava, vgradnja v betonski venec vključno z betonskim vencem LTŽ pokrova ø 600, nosilnosti C250, z ventilacijskimi odprtinami. F1, F2</t>
  </si>
  <si>
    <t>kpl</t>
  </si>
  <si>
    <t>fazonski kos lok 45° DN 110</t>
  </si>
  <si>
    <t>d</t>
  </si>
  <si>
    <t>VIII.</t>
  </si>
  <si>
    <t>Nabava, dobava semena mešanic trav in zatravitev zelenih površin z uvaljanjem semena.</t>
  </si>
  <si>
    <t>IX.</t>
  </si>
  <si>
    <t>PROMETNA OPREMA IN PROMETNA SIGNALIZACIJA</t>
  </si>
  <si>
    <t>Nadzor upravljalcev komunalnih vodov</t>
  </si>
  <si>
    <t>VII.</t>
  </si>
  <si>
    <t xml:space="preserve">  </t>
  </si>
  <si>
    <t>ELEKTROINŠTALACIJSKA DELA</t>
  </si>
  <si>
    <t>STROJNE INŠTALACIJE</t>
  </si>
  <si>
    <t>Popust (%)</t>
  </si>
  <si>
    <t>PREZRAČEVANJE</t>
  </si>
  <si>
    <t>INVESTITOR:</t>
  </si>
  <si>
    <t>L</t>
  </si>
  <si>
    <t>Splošna določila:</t>
  </si>
  <si>
    <t>PROJEKTANT:</t>
  </si>
  <si>
    <t>SREDNJA POT 12</t>
  </si>
  <si>
    <t>8333 SEMIČ</t>
  </si>
  <si>
    <t>SKUPNA REKAPITULACIJA:</t>
  </si>
  <si>
    <t>VODJA PROJEKTA:</t>
  </si>
  <si>
    <t>OBJEKT:</t>
  </si>
  <si>
    <t>ŠT. PROJEKTA:</t>
  </si>
  <si>
    <t xml:space="preserve">VRSTA PROJKETNE DOKUMENTACIJE: </t>
  </si>
  <si>
    <t>DATUM IZDELAVE:</t>
  </si>
  <si>
    <t>ZUNANJA UREDITEV S KANALIZACIJO</t>
  </si>
  <si>
    <t>SPLOŠNE OPOMBE</t>
  </si>
  <si>
    <t>nastavitev obratov obtočnih črpalk,</t>
  </si>
  <si>
    <t>nastavitev in ureguliranje regulacijskih ventilov, diferenčno-tlačnih regulatorjev, prestrujnih ventilov in ostalih ventilov skupaj z dob. opreme,</t>
  </si>
  <si>
    <t>temperaturno ureguliranje posameznih prostorov, v letnem in zimskem času</t>
  </si>
  <si>
    <t>nastavitev prednastavitvenih regulacijskih ventilov radiatorjev na nastavitvene vrednosti po podatkih proizvajalca opreme,</t>
  </si>
  <si>
    <t>meritve in nastavitve volumskega toka zraka po posameznih prezračevalnih napravah glede na posamezne obratovalne stopnje po posameznih prostorih, ter po tehnoloških zahtevah</t>
  </si>
  <si>
    <t>nastavitve prezračevalnih rešetk in kanalskih sistemov,</t>
  </si>
  <si>
    <t>meritve in nastavitve temperatur in vlage dovodnega zraka v posamezni prostor po proejktnih in tehnoloških zahtevah;</t>
  </si>
  <si>
    <t>meritve in nastavitve  hitrosti zraka po posameznih prostorih po projektnih in tehnoloških zahtevah;</t>
  </si>
  <si>
    <t>pregled vgradnje in priključitve požarnih loput, skupaj z izdajo potrdila o brezhibnem delovanju s strani pooblaščenega podjetja;</t>
  </si>
  <si>
    <t xml:space="preserve">izjave, </t>
  </si>
  <si>
    <t>certifikate o ustreznosti z atesti za vgrajene materiale in opremo,</t>
  </si>
  <si>
    <t>zapisnike preizkusov, meritev, ipd.,</t>
  </si>
  <si>
    <t>navodila za uporabo in vzdrževanje,</t>
  </si>
  <si>
    <t>garancijske liste, A-teste,..</t>
  </si>
  <si>
    <t>seznam dobaviteljev opreme in servisov.</t>
  </si>
  <si>
    <t xml:space="preserve">Potek izvedbe posamezni strojnih in in elektro naprav in razvod je potrebno po posameznem prostoru pred izvedbo predhodno uskladiti med posameznimi izvajalci del (izvajalec prezračevanja, izvajalec elektro instalacij, izvajalec šprinkler instalacije, izvajalec vodovoda in kanalizacije, izvajalec ogrevanja in hlajenja,…ter ostalimi izvajalci, ki so predvideni z izvedbo pod stropom posameznega prostora).  </t>
  </si>
  <si>
    <t>A/</t>
  </si>
  <si>
    <t>GRADBENA DELA</t>
  </si>
  <si>
    <t>Pripravljalna dela</t>
  </si>
  <si>
    <t xml:space="preserve">Rušitvena dela  </t>
  </si>
  <si>
    <t xml:space="preserve">Zemeljska dela  </t>
  </si>
  <si>
    <t>Armiranobetonska dela</t>
  </si>
  <si>
    <t>Opaži in odri</t>
  </si>
  <si>
    <t>Zidarska dela</t>
  </si>
  <si>
    <t>GRADBENA DELA SKUPAJ:</t>
  </si>
  <si>
    <t>B/</t>
  </si>
  <si>
    <t>OBRTNIŠKA DELA</t>
  </si>
  <si>
    <t>Mizarska dela</t>
  </si>
  <si>
    <t>Keramičarska dela</t>
  </si>
  <si>
    <t>Tlakarska dela</t>
  </si>
  <si>
    <t>Slikopleskarska dela</t>
  </si>
  <si>
    <t>OBRTNIŠKA DELA SKUPAJ:</t>
  </si>
  <si>
    <t>Pripravljalna dela na gradbišču</t>
  </si>
  <si>
    <t>Dela je treba izvajati po določilih veljavnih tehničnih predpisov in skladno z obveznimi standardi in z Uredba o zagotavljanju VZPD na začasnih in premičnih gradbiščih (Ur.l.RS št. 83/05)</t>
  </si>
  <si>
    <t>Ureditev gradbišča, ograja, tabla, opozorila,.. vse v skladu z varnostnim načrtom in v dogovoru z investitorjem.  Za ves čas gradnje.</t>
  </si>
  <si>
    <t>PRIPRAVLJALNA DELA SKUPAJ:</t>
  </si>
  <si>
    <t>Pri odvozu iz gradbišča upoštevati tudi plačilo vseh komunalnih taks in drugih stroškov z deponiranjem.</t>
  </si>
  <si>
    <t>RUŠITVENA DELA SKUPAJ:</t>
  </si>
  <si>
    <t>Zemeljska dela</t>
  </si>
  <si>
    <t>Dela je treba izvajati po določilih veljavnih tehničnih predpisov in skladno z obveznimi standardi.</t>
  </si>
  <si>
    <t>V ceni za enoto je treba upoštevati vsa dela, ki so opisana v posamezni postavki ter vsa dela in ukrepe iz zgornje točke tega splošnega opisa.</t>
  </si>
  <si>
    <t>Pri izvedbi izkopov je potrebno obvezno upoštevati navodila in mnenje geomehanika. Po opravljenem izkopu in kontroli geomehanik poda svoje mnenje, ki je merodajno za nadaljevanje dela.</t>
  </si>
  <si>
    <t xml:space="preserve">Ponudnik mora vkalkulirati strošek izvedbe začasne deponije za material za ponovni zasip in sicer v odvisnosti od možnosti ali deponija ob objektu ali pa na začasni deponiji izven lokacije gradnje. </t>
  </si>
  <si>
    <t>V primeru da posamezne postavke v popisu ne zajemajo celotnega opisa potrebnega za funkcionalno dokončanje dela, mora ponudnik izvedbo le tega vključiti v ceno na enoto!</t>
  </si>
  <si>
    <t>V  ceni na enoto je potrebno upoštevati vse prenose, transporte, pomožne dela, začasna podpiranja, premične odre in čiščenje po zaključku del, vso potrebno zaščito pred uničenjem oz. poškodovanjem, vsa nakladanja in prevoz odvečnega materiala oz. izkopa na začasno in stalno deponijo s plačilom takse za deponijo.</t>
  </si>
  <si>
    <t>Izpodkopavanje zemlje je prepovedano.</t>
  </si>
  <si>
    <t xml:space="preserve">Količine vseh izkopov, zasipov kot tudi odvozov  so podane v raščenem stanju. </t>
  </si>
  <si>
    <t>OP.: Navedena količina je ocenjena.</t>
  </si>
  <si>
    <t>Nalaganje in odvoz odvečnega materiala.</t>
  </si>
  <si>
    <t>Geomehanski nadzor s strani pooblaščenega geomehanika.</t>
  </si>
  <si>
    <t>ZEMELJSKA DELA SKUPAJ:</t>
  </si>
  <si>
    <t>Splošni opis</t>
  </si>
  <si>
    <t>Dela je treba izvajati po določilih veljavnih tehničnih predpisov in normativov in skladno z obveznimi standardi.</t>
  </si>
  <si>
    <t>Vgrajeni materiali za ta dela morajo po kvaliteti ustrezati določilom veljavnih tehničnih predpisov in veljavnim standardom.</t>
  </si>
  <si>
    <t>V ceni posameznih postavk za betonska dela je zajeti poleg izdelave dobave in vgradnje po opisu še:</t>
  </si>
  <si>
    <t>V ceni za enoto mora biti upoštevano poleg del, opisanih v posamezni postavki  še:</t>
  </si>
  <si>
    <t>Za obliko in mesto morebitne delovne rege oz. prekinitve betoniranja se je treba predhodno dogovoriti s projektantom - statikom.</t>
  </si>
  <si>
    <t>Betonska armatura mora biti obdelana v skladu z veljavnimi predpisi in točno po armaturnih načrtih; pritrjena mora biti tako, da ostane med betoniranjem na svojem mestu in v zahtevanem položaju.</t>
  </si>
  <si>
    <t>Za izvajalca del so merodajne zahtevane trdnosti betonov, ki so navedene v posamezni postavki popisa oziroma v statičnem računu in armaturnih načrtih. V primeru neskladnosti velja tolmačenje statika.</t>
  </si>
  <si>
    <t xml:space="preserve">Betonska dela splošno: 
Konstrukcije iz betona morajo biti ravne, izdelane po opažnem načrtu, brez votlih mest in brez iztekanj cementnega gela na stikih opažev. Nega betona vsebuje zaščito vgrajenega betona do polne trdnosti pred prevelikim izhlapevanjem vode iz betona, kakor tudi zaščito pred nizkimi temperaturami.  Izvajalec mora pustiti v vseh betonskih konstrukcijah odprtine za montažo instalacij.  
Splošno o izgledu betonov:  Vsi betoni morajo biti izdelani v  kvalitetnem opažu in ravni. </t>
  </si>
  <si>
    <t>Vse betonske površine mora izvajalec predati popolnoma ravne, vse neravnine, ki bi jih bilo eventuelno potrebno izravnati bodo upoštevane kot nekvalitetne  in gredo na račun izvajalca betonskih del.</t>
  </si>
  <si>
    <t>Pred izvedbo AB del je preveriti in upoštevati vsa navodila in opombe, ki so navedene pri opažih.</t>
  </si>
  <si>
    <t>Pri izvajanju betonskih del je nujno upoštevati vsa navodila statika, ki so podana v njegovem tehničnem poročilu. Vse po detajlih projekta PZI.</t>
  </si>
  <si>
    <t>a.</t>
  </si>
  <si>
    <t>Razna nepredvidena betoniranja, beton C25/30</t>
  </si>
  <si>
    <t>Navedena količina je ocenjena!</t>
  </si>
  <si>
    <t xml:space="preserve"> </t>
  </si>
  <si>
    <t>b.</t>
  </si>
  <si>
    <t>c.</t>
  </si>
  <si>
    <t>ARMIRANOBETONSKA DELA SKUPAJ:</t>
  </si>
  <si>
    <t>Vsa opažarska dela je potrebno izvajati v skladu z določili veljavnih tehničnih predpisov in skladno z obveznimi standardi.</t>
  </si>
  <si>
    <t>Opažni material mora po kvaliteti ustrezati določilom veljavnih tehničnih predpisov in obveznim standardom.</t>
  </si>
  <si>
    <t>Opaži morajo biti izdelani točno po projektirani obliki in merah oz. kotah betonske konstrukcije z vsemi potrebnimi podporami, oporami, horizontalno in vertikalno povezavo, tako, da so stabilni in sposobni za prevzem obtežbe betona in tehnologijo dela. Notranje površine opažev morajo biti ravne. Opaži morajo biti izdelani tako, da se razopaženje opravi lahko, brez pretresov in poškodovanja betonske konstrukcije.</t>
  </si>
  <si>
    <t>Cena po enoti za posamezne postavke za tesarska dela vsebujejo, poleg izdelave same, ki je opisana v posamezni postavki, še vsa potrebna pomožna dela in ukrepe:</t>
  </si>
  <si>
    <t xml:space="preserve">Opaže vidnih konstrukcij in neometanih konstrukcij je treba razumeti tako, da so te neometane, nepokrite betonske konstrukcije, pri katerih se želi doseči popolnoma ravna površina in kjer je to navedeno, tudi vidna struktura lesa. </t>
  </si>
  <si>
    <t>V ceni za enoto je treba poleg del, ki so opisana v posamezni postavki še:</t>
  </si>
  <si>
    <t>Istočasno z izdelavo opažev se polagajo v opaže tudi razvodi in doze za elektroinstalacije in ostali elementi po načrtih inštalacij!</t>
  </si>
  <si>
    <t>Opombe:</t>
  </si>
  <si>
    <t>Odri:</t>
  </si>
  <si>
    <t>Vsi odri na zgradbi morajo biti napravljeni, premeščeni in odstranjeni z delavci predpisane kvalifikacije in pod nadzorstvom odgovorne strokovne osebe gradbišča.</t>
  </si>
  <si>
    <t>Ves materiala za napravo odrov mora biti kvaliteten in ustreznih dimenzij, kar je treba pred vgraditvijo preveriti.</t>
  </si>
  <si>
    <t>Pred uporabo ter vsaj enkrat tedensko med uporabo in pred ponovno uporabo po daljši prekinitvi del, mora  vse odre pregledati odgovorna strokovna oseba izvajalca.</t>
  </si>
  <si>
    <t>Pred izvedbo opažev je preveriti in upoštevati vsa navodila in opombe, ki so navedene pri AB delih..</t>
  </si>
  <si>
    <t>Eventuelne distančne cevke je potrebno po odstranitvi opaža odstraniti in zatesniti z ustreznim materialom, kjer je potrebno mora polnilo zagotavljati vodotesnost</t>
  </si>
  <si>
    <t>Opaž nevidnih  in obdelanih konstrukcij.</t>
  </si>
  <si>
    <t xml:space="preserve">a.  </t>
  </si>
  <si>
    <t>d.</t>
  </si>
  <si>
    <t>e.</t>
  </si>
  <si>
    <t>f.</t>
  </si>
  <si>
    <t>g.</t>
  </si>
  <si>
    <t>h.</t>
  </si>
  <si>
    <t>OPAŽI IN ODRI SKUPAJ:</t>
  </si>
  <si>
    <t>Lesena konstrukcija</t>
  </si>
  <si>
    <t>Točno specifikacijo in kvaliteto lesa po posameznih elementih izvajalec preveri po  načrtu gradbenih konstrukcij.</t>
  </si>
  <si>
    <t>Izvajalec ovrednoti postavko glede  po pregledu načrta arhitekture in gradbenih konstrukcij.</t>
  </si>
  <si>
    <t>Plošče</t>
  </si>
  <si>
    <t>LESENA KONSTRUKCIJA SKUPAJ:</t>
  </si>
  <si>
    <t xml:space="preserve">Zidarska dela                       </t>
  </si>
  <si>
    <t>Dela je potrebno izvajati po določilih veljavnih tehničnih predpisov in normativov in skladno z obveznimi standardi. Tudi vsi vgrajeni materiali morajo ustrezati določilom veljavnih tehničnih predpisov in veljavnim standardom.</t>
  </si>
  <si>
    <t>Vsa dela morajo biti izvršena tako, da je zagotovljena funkcionalnost, stabilnost, varnost, natančnost in življenjska doba posameznih elementov.</t>
  </si>
  <si>
    <t>IZOLACIJE</t>
  </si>
  <si>
    <t>Kot izolacije se smatra vse vrste hidroizolacij temeljev, tlakov, zidov in stropov in vse vrste topltnih izolacij kot so izolacije tlakov, sten stropov, streh,..</t>
  </si>
  <si>
    <t>Cene po enoti za posamezne postavke  za izolacijska dela vsebujejo poleg izdelave, opisane v posamezni postavki, še:</t>
  </si>
  <si>
    <t xml:space="preserve"> - vsa dela in ukrepe po določilih veljavnih predpisov varstva pri delu;</t>
  </si>
  <si>
    <t>- dobavo izolacijskega materiala s prenosom do mesta vgraditve;</t>
  </si>
  <si>
    <t>- samo vgraditev po vseh pravilih stroke</t>
  </si>
  <si>
    <t>ZIDANJE</t>
  </si>
  <si>
    <t>Cene po enoti za posamezne postavke  za zidarska dela vsebujejo poleg izdelave, opisane v posamezni postavki, še vsa pomožna dela in ukrepe:</t>
  </si>
  <si>
    <t>VZIDAVE</t>
  </si>
  <si>
    <t>Cena po enoti za posamezne postavke  za vzidave in zidarske obdelave zajemajo, poleg del opisanih v posamezni postavki, še:</t>
  </si>
  <si>
    <t>Dobava elementov načeloma ni upoštevana pri vzidavi temveč v obrtniških delih; upoštevati jo je treba samo, če je to v posamezni postavki za vzidave posebej navedeno, v nasprotnem primeru se le ta upošteva pri dobavi posameznih obrtniških elementov.</t>
  </si>
  <si>
    <t>OMETI</t>
  </si>
  <si>
    <t>Cene po enoti za posamezne postavke  za izvedbo ometov vsebujejo, poleg izdelave, opisane v posamezni postavki, še vsa pomožna dela in ukrepe:</t>
  </si>
  <si>
    <t>ESTRIHI IN PREVLEKE</t>
  </si>
  <si>
    <t>Cene po enoti za posamezne postavke  za cementne prevleke in estrihe vsebujejo, poleg del, opisanih v posamezni postavki ter splošnih določil za zidarska dela še:</t>
  </si>
  <si>
    <t xml:space="preserve">- samo izvedba po opisu in predilih stroke </t>
  </si>
  <si>
    <t>- upoštevanje dilatacijskih trakov za plavajoče pode in izvedbo ustreznih dilatacij v estrihih po pravilih stroke, kot tudi vse potrebne elemente za napravo dilatacij, ki s tem popisom niso posebej obravnavane</t>
  </si>
  <si>
    <t>Permanentno redno čiščenje in finalno čiščenje objekta po končanju vseh del, z odvozom vseh odpadkov.</t>
  </si>
  <si>
    <t>Poraba ur po predhodni potrditvi  s strani naročnika in vpisom v gradbeni dnevnik.</t>
  </si>
  <si>
    <t>ocena ur NK</t>
  </si>
  <si>
    <t>ur</t>
  </si>
  <si>
    <t>ocena ur PK</t>
  </si>
  <si>
    <t>ocena ur KV</t>
  </si>
  <si>
    <t>ZIDARSKA DELA SKUPAJ:</t>
  </si>
  <si>
    <t>Dela je potrebno izvajati v skladu z  tehničnimi predpisi, normativi in standardi.</t>
  </si>
  <si>
    <t>Material za ta dela mora po kvaliteti ustrezati določilom veljavnih normativov in standardov.</t>
  </si>
  <si>
    <t>Pri izvedbi je potrebno upoštevati tudi navodila, pogoje in podatke proizvajalca krovnega materiala.</t>
  </si>
  <si>
    <t>V ceni za enoto je potrebno upoštevati, poleg del, opisanih v posamezni postavki še:</t>
  </si>
  <si>
    <t>- montažo vseh slojev po opisu v skladu s pravili stroke</t>
  </si>
  <si>
    <t xml:space="preserve">Dobava in vgradnja sistema za odvodnavanja  ravnih streh. </t>
  </si>
  <si>
    <t>V ceni je zajeti tudi ves pritrdilni, tesnilni in pomožni material, ter varjenje spojev, vse za finalno vgradnjo.</t>
  </si>
  <si>
    <t>Pritrdilni material za vertikalno montažo z dolgo spojko se lahko uporablja za razdaljo od stene do 20 cm. V primeru drugačnih razdalj od stene je treba upoštevati druga navodila za montažo.</t>
  </si>
  <si>
    <t>Pritrdilni material za togo montažo se lahko uporablja za razdaljo od stene ali stropa do 12 cm. V primeru drugačnih razdalj treba upoštevati druga navodila za montažo.</t>
  </si>
  <si>
    <t>Dovodi s strehe</t>
  </si>
  <si>
    <t>Cevi</t>
  </si>
  <si>
    <t>Fazonski kosi</t>
  </si>
  <si>
    <t>Pritrdilni material</t>
  </si>
  <si>
    <t xml:space="preserve">Fasaderska dela   </t>
  </si>
  <si>
    <t>Cena po enoti za posamezno postavko za fasaderska dela vsebujejo, poleg izdelave same, ki je opisana v posamezni postavki, še vsa potrebna pomožna dela in ukrepe:</t>
  </si>
  <si>
    <t>Izvajalec mora dati v pisno potrditev delavniške načrte za vse elemente in vzorce finalnih obdelav.</t>
  </si>
  <si>
    <t>V ceni vseh postavk zajeti vsa pomožna dela in material ter vse prenose, vse za gotove izvedene površine, vse po natančnih navodilih proizvajalca</t>
  </si>
  <si>
    <t>V ceni vseh postavk zajeti vsa pomožna dela in material ter vse prenose, vse materiale, vsa pritrjevanja, vse sloje in ostalo, za gotovo obdelane postavke po opisih. Glej tudi tehnična poročila in opise sestav fasadnih oblog ter načrte fasad.</t>
  </si>
  <si>
    <t xml:space="preserve">Stikovanja različnih fasadnih oblog po detajlih. V ceni je potrebno zajeti izvedbo vseh zaključkov. </t>
  </si>
  <si>
    <t>V ceni vseh postavk je potrebno zajeti vse potrebne delovne, fiksne in pomične odre.</t>
  </si>
  <si>
    <t>V ceni posameznih postavk je potrebno zajeti zaščito obstoječih površin, sprotno čiščenje in odvažanje odpadkov ter končno finalno čiščenje.</t>
  </si>
  <si>
    <t>Dobava materiala in izdelava kompletnih sestav oblog fasad, po sestavah v projektu, po detajlih projektanta in navodilih proizvajalca. V ceni je potrebno zajeti vse podkonstrukcije, sidranja, stikovanja, tipske odkapne in zaključne profile. vse za gotove izvedene fasadne obloge, skupaj z obdelavo – špalet, vencev, simsov,...</t>
  </si>
  <si>
    <t>a.1</t>
  </si>
  <si>
    <t>FASADERSKA DELA SKUPAJ:</t>
  </si>
  <si>
    <t>Dela je treba izvajati po določilih začasnih tehničnih predpisov in skladno z obveznimi standardi.</t>
  </si>
  <si>
    <t>Material za ta dela mora po kvaliteti ustrezati določilom veljavnih normativov in standardi.</t>
  </si>
  <si>
    <t>Za izvedbo so merodajni detajli iz arhitektonskega načrta in načrti konstrukcije ter tolmačenja glavnega projektanta in statika.</t>
  </si>
  <si>
    <t>V primeru nejasnosti se je izvajalec del oz. ponudnik, dolžan posvetovati s projektantom in statikom že v času izdelave ponudbe.</t>
  </si>
  <si>
    <t>Druge pripombe:</t>
  </si>
  <si>
    <t>V primeru, da posamezne postavke v popisu ne zajemajo celotnega opisa potrebnega za funkcionalno dokončanje dela, mora ponudnik izvedbo le tega vključiti v ceno na enoto.</t>
  </si>
  <si>
    <t>Za vrata in okna po shemah izdelati delavniške risbe, kar je zajeti ceni.</t>
  </si>
  <si>
    <t xml:space="preserve">Dobava, izdelava fasadnih  zasteklitev  po shemah v projektu arhitekture PZI. V ceni je zajeti vse elemente po spodnjih opisih, po shema in projektih PZI. </t>
  </si>
  <si>
    <t xml:space="preserve">Dobava, izdelava vrat po shemah v projektu arhitekture PZI. V ceni je zajeti vse elemente po spodnjih opisih, po shema in projektih PZI. </t>
  </si>
  <si>
    <t>V ceni posamezne postavke je zajeti vse za gotove vgrajene elemente, ves osnovni in pomožni (pritrdilni in tesnilni) material, RAL vgradnjo, razširitvene profile, kovinske kotnike za  fiksiranje.</t>
  </si>
  <si>
    <t>VRATA</t>
  </si>
  <si>
    <t>Dela morajo biti izvedena strokovno pravilno in iz najkvalitetnejšega materiala, skladno z veljavnimi tehničnimi predpisi in standardi.</t>
  </si>
  <si>
    <t>Vse mere navedene v popisu so zidarske in jih je treba obvezno kontrolirati na licu mesta.</t>
  </si>
  <si>
    <t>Pri izvedbi se je treba držati načrtov in navodil oz. tolmačenj projektanta. V primeru nejasnosti mora izvajalec del oz. ponudnik že v času izdelave ponudbe iskati ustrezna tolmačenja glavnega projektanta. V primeru, da izvajalec opazi v načrtu oz. detajl</t>
  </si>
  <si>
    <t>Druge opombe:</t>
  </si>
  <si>
    <t>Izvajalec mora izdelati vse delavniške in montažne načrte elementov in jih  dati v pisno potrditev projektantu, kot tudi izdelati vzorce finalnih obdelav in dobiti potrditev projektanta.</t>
  </si>
  <si>
    <t>MIZARSKA DELA SKUPAJ:</t>
  </si>
  <si>
    <t>Dela je treba izvajati po določilih veljavnih normativov in skladno z obveznimi standardi</t>
  </si>
  <si>
    <t>Pri izvedbi je treba upoštevati tudi navodila proizvajalca materiala, ki se uporablja pri izvedbi.</t>
  </si>
  <si>
    <t>Pri izbiri materialov se je treba obvezno posvetovati s projektantom.</t>
  </si>
  <si>
    <t>Delo obrtnika obsega:</t>
  </si>
  <si>
    <t>Vse manjše izreze za instalacije, bandažiranje in kitanje stikov ter vijakov, kitanje vseh stikov med nosilnimi konstrukcijami in mavčno-kartonskimi elementi z akrilnim kitom je zajeto v cenah na enoto.</t>
  </si>
  <si>
    <t>Mavčnokartonska dela se morajo izvajati po detajlih in navodilih  proizvajalcev.</t>
  </si>
  <si>
    <t>Na mestih odprtin z vgradnjo vrat je izvesti ustrezno podkonstrukcijo, kar je zajeti v ceni po enoti posameznih sten!</t>
  </si>
  <si>
    <t>V cenah po enoti je zajeti tudi vse potrebne ojačitve v stenah za montažo sanitarnih elementov in ostalih elementov, ki se pritrjujejo na stene v skladu z načrti.</t>
  </si>
  <si>
    <t>Nosilna  lesena konstrukcija - CLT stene so  zajete ločeno.</t>
  </si>
  <si>
    <t>Glajenje in  barvanje je zajeto ločeno v slikopleskarskih delih.</t>
  </si>
  <si>
    <t>Na vogalih se vgrajuje pločevinaste ojačitvene profile. Na stiku proti drugemu sloju, stropu in proti tlaku oz. letvici je vgrajen odmični pločevinast profil za izdelavo senčne fuge, ki je namenjen tako diletaciji.  Izvajalec mora pred izvedbo dostaviti v potrditev projektantu tip profila. Dobavao in vgradnjo profilov  je zajeti v ceni posameznih postavk.</t>
  </si>
  <si>
    <t>Suhomontažne  mavčnokartonske stene</t>
  </si>
  <si>
    <t>Dela je potrebno izvajati v skladu z  tehničnimi predpisi in normativi v soglasju z obveznimi standardi.</t>
  </si>
  <si>
    <t>Material za ta dela mora po kvaliteti ustrezati določilom veljavnih standardov.</t>
  </si>
  <si>
    <t>- pred polaganjem je izdelati preverbo ustreznosti podloge tlaka in po potrebi izdelati predhodno izravnavo</t>
  </si>
  <si>
    <t>- vzorce keramike dostaviti v potrditev projektantu</t>
  </si>
  <si>
    <t>Dobava in polaganje stenske keramike</t>
  </si>
  <si>
    <t>V ceni je zajeti  tudi pripravo podlage,  vgradnjo zaključnih kotnih in vogalnih  kovinskih profilov, fugiranje, čiščenje,..</t>
  </si>
  <si>
    <t>KERAMIČARSKA DELA SKUPAJ:</t>
  </si>
  <si>
    <t>Dela je potrebno izvajati v skladu z  tehničnimi predpisi in normativi v soglasju z obveznimi standardi za polaganje tlakov</t>
  </si>
  <si>
    <t>- polaganje, prikrojitev in lepljenje talne obloge</t>
  </si>
  <si>
    <t>- pritrjevanje obrob</t>
  </si>
  <si>
    <t>- popravilo zidov ali stenskih oblog, če se poškodujejo</t>
  </si>
  <si>
    <t>V kolikor ni nizkostenska obroba popisana ločeno jo je zajeti v ceni  osnovne postavke tlaka.</t>
  </si>
  <si>
    <t>V ceni je zajeti tudi ustrezno pripravo podlage po navodilih proizvajalca.</t>
  </si>
  <si>
    <t>V ceni je zajeti  tudi pripadajoče nizkostenske zaključke, zaokrožnice, pripravo podlage po navodilih proizvajalca, izvedbo  potrebnid dialtacij in zaključne profile,....v kolikor niso navedeni posebej.</t>
  </si>
  <si>
    <t>TLAKARSKA DELA SKUPAJ:</t>
  </si>
  <si>
    <t>Dela je treba izvajati po določilih veljavnih normativov in skladno z obveznimi standardi.</t>
  </si>
  <si>
    <t>V ceni posameznih postavk je zajeti tudi:</t>
  </si>
  <si>
    <t>V ceni je upoštevati  tudi ustrezno pripravo podlage (glede na material) po navodilih proizvajalca in uporabo PVC kotnikov na vogalih.</t>
  </si>
  <si>
    <t>SLIKOPLESKARSKA DELA SKUPAJ :</t>
  </si>
  <si>
    <t xml:space="preserve">Dela morajo biti izvedena strokovno pravilno in iz najkvalitetnejšega materiala, skladno z SIST-i. Izvajalec del mora upoštevati splošna določila v ponudbi in pri izvajanju del, ki veljajo v Republiki Sloveniji. </t>
  </si>
  <si>
    <t xml:space="preserve">Popis in ponudba je veljaven le v kombinaciji z vsemi grafičnimi prilogami, risbami, načrti, tehničnim poročilom, sestavami konstrukcij, shemami oken in vrat, detajli in ostalimi sestavinami projekta (strojne, elektro instalacije in načrti gradbenih konstrukcij) in prilogami PZI projekta in PZI NAČRTA ARHITEKTURE ter vsemi načrti in elaborati DGD projekta. </t>
  </si>
  <si>
    <t>!! VSE POZICIJE PRITRJENE NOTRANJE OPREME MORA POTRDITI PROJEKTANT ARHITEKTURE NA MESTU VGRADNJE. IZVAJALEC MORA POSKRBETI, DA SE PREDVIDENE LOKACIJE VGRADNJE OZNAČIJO, NATO JIH PROJEKTANT ARHITEKTURE PISNO POTRDI.</t>
  </si>
  <si>
    <t>V ceni za enoto je potrebno upoštevati, poleg del, opisanih v posamezni postavki še:</t>
  </si>
  <si>
    <t>snemanje izmer na licu mesta,</t>
  </si>
  <si>
    <t>v sklop izvajalčeve ponudbe sodijo vsi delavniški načrti oprem in konstrukcije, ki jih pred izvedbo glede tehnične pravilnosti, zahtevane kakovosti in izgled potrdi projektant arhitekutre,</t>
  </si>
  <si>
    <t>v posameznih postavkah so upoštevana vsa pripravljalna, zaključna ter montažna dela, potreben montažni in pritrdilni material ter eventuelno potrebna podkonstrukcija; upoštevati je potrebno tudi zaščito elementov pred poškodbami do končnega prevzema naročnika,</t>
  </si>
  <si>
    <t>za vse gotove proizvode oz. dobavljene elemente je potrebno predhodno pridobiti pisno potrditev projketanta arhitekture o ustreznosti doseganja tehnoloških in estetskih specifikacij posameznih kosov,</t>
  </si>
  <si>
    <t>vse detajlne obdelave in barve uskladiti z projektantom arhitekture,</t>
  </si>
  <si>
    <t>za vse izdelane elemente je potrebno predhodno dogovoriti z arhitektom vse podrobnosti izdelave, barve, materiale, detajle ter na podlagi vzorcev pridobiti pisno potrditev o ustreznosti,</t>
  </si>
  <si>
    <t>za vse izdelane elemente je potrebno izdelati delavniške načrte, ki jih potrdi projektant arhitekture - za vse serijske elemente je potrebno vzorčne kose podati porjektantu arhitekture, ki jih pisno potrdi,</t>
  </si>
  <si>
    <t>mere prikazane v shemah in risbah je potrebno preveriti z projektantom arhitekture in za vse vgrajene elemente preveriti tudi mere na licu mesta,</t>
  </si>
  <si>
    <t>sheme elementov, prikazani detajl in arhitekturne risbe so sestavni del posameznih postavk,</t>
  </si>
  <si>
    <t>vse elemente je po izdelavi in dobavi potrebno montirati oziroma razporediti skladno z dispozicijskim načrtom in po dogovoru z projektantom arhitekture,</t>
  </si>
  <si>
    <t>dobavo vsega osnovnega in pomožnega materiala ter okovja, kljuk, ključavnic in koleščkov mora biti iz trpežnega materiala zaradi večjih obremenitev in mora biti dobavljiva z vsemi transportnimi in manipulativnimi stroški,</t>
  </si>
  <si>
    <t>vse delo v delavnici in na objektu z vsemi dajatvami,</t>
  </si>
  <si>
    <t>prevoz izdelkov na objekt, z nakladanjem, razkladanjem, skladiščenjem in prenosi do mesta vgraditve, montaže oz. postavitve po dispozicijskem načrtu; vsi izdelki morajo biti ustrezno zaščiteni, da se med transporti in prenosi ne poškodujejo,</t>
  </si>
  <si>
    <t>sprotno in finalno čiščenje gradbišča pred predajo del oz. po izvršeni montaži vključno s čiščenjem stavbnega pohištva,</t>
  </si>
  <si>
    <t>popravilo oz. sanacija vseh morebitnih poškodb delov objekta, ki so nastale kot posledica montaže opreme ter zaščita do predaje naročniku,</t>
  </si>
  <si>
    <t>odstranitev vseh odpadkov z gradbišča, nakladanje in odvoz na trajno deponijo s plačilom takse,</t>
  </si>
  <si>
    <t>vse potrebne tesnitve notranjih in zunanjih zapor,</t>
  </si>
  <si>
    <t>izdelki, ki so predvideni za pleskanje, morajo biti obdelani do faze za pleskanje,</t>
  </si>
  <si>
    <t xml:space="preserve">dobava vseh podkonstrukcij in okvirjev; </t>
  </si>
  <si>
    <t xml:space="preserve">vsa dela in ukrepi po predpisih varstva pri delu, </t>
  </si>
  <si>
    <t>po potrebi izdelava vzorca, ki ga potrdi projektant arhitekture in vgradnja le-tega na objektu,</t>
  </si>
  <si>
    <t>pregled in prevzem podlage,</t>
  </si>
  <si>
    <t>terminsko in izvedbeno usklajevanje z ostalimi izvajalci na gradbišču,</t>
  </si>
  <si>
    <t>vsa potrebna pomožna sredstva za montažo in demontažo na objektu kot so lestve in podobno,</t>
  </si>
  <si>
    <t xml:space="preserve">izdelavo vseh potrebnih detajlov in dopolnilnih del, ki jih je potrebno izvesti za končanje posameznih del tudi, če detajli in zaključki niso podrobno navedeni in opisani v popisu del, detajlih ali projektu in so ta dopolnila nujna za pravilno funkcioniranje posameznih sistemov in elementov objekta, </t>
  </si>
  <si>
    <t>v primeru predloga, ki odstopa od predvidene opreme je potrebno zagotoviti vgradnjo opreme, ki ima možnost servisiranja na daljši rok.</t>
  </si>
  <si>
    <t xml:space="preserve">Pri vseh postavkah je potrebno upoštevati dobavo in montažo opreme in po potrebi tudi priklop opreme na instalacijske sisteme. Ves pritrdilni material, pomožni material, najem in postavitev odrov, če je to potrebno ter ves ostali material in delovno silo za: </t>
  </si>
  <si>
    <t>dobavo in montažo pohištvene in tehnološke opreme,</t>
  </si>
  <si>
    <t>za izvedbo gradbeno-obrtniških del, kot del opreme,</t>
  </si>
  <si>
    <t>za izvedbo strojnih instalacij in dobavo strojne opreme, kot del opreme,</t>
  </si>
  <si>
    <t>za izvedbo električnih instalacij in dobavo električne opreme, kot del opreme,</t>
  </si>
  <si>
    <t>oprema po meri se izdeluje po grafičnih shemah opreme izdelane po meri načrt opreme,</t>
  </si>
  <si>
    <t>mere je potrebno preveriti na objektu samem,</t>
  </si>
  <si>
    <t>vsi materiali za pohištvo morajo imeti ustrezne certifikate in ateste,</t>
  </si>
  <si>
    <t>vse materiale mora pred vgradnjo potrditi projektant posamezne stroke,</t>
  </si>
  <si>
    <t>barva opreme in vzorci se obvezno uskladijo s projektantom,</t>
  </si>
  <si>
    <t>ponudniki morajo predložiti referenčno listo proizvajalca ponujene tipske opreme,</t>
  </si>
  <si>
    <t>pri vseh montažnih delih je potrebno upoštevati tehnično poročilo PZI projekta objekta in tehnično poročilo ter vse njegove sestavne dele in vse ostale načrte zajete d dokumentaicji PZI;.</t>
  </si>
  <si>
    <t xml:space="preserve">OBVEZNE PRILOGE S KATERIMI PONUDNIK DOKAZUJE USPOSOBLJENOST IN JIH MORA PRILOŽITI V PONUDBI: </t>
  </si>
  <si>
    <t>potrdilo o skladnosti (certifikat) s katerimi se potrdi skladnost (serijske kupljene) opreme z zahtevanimi standardi,</t>
  </si>
  <si>
    <t>sistemi zagotavljanje kakovosti morajo temeljiti na ustrezni seriji evrospskih standardov, potrjenih s strani organov, ki so usklajeni s serijo evropskih standardov v zvezi z izdajanjem potrdil, skladno S 78. členom (standardi za zagotovitev kakovosti) ZJN-3.</t>
  </si>
  <si>
    <t xml:space="preserve">Lesena konstrukcija </t>
  </si>
  <si>
    <t>Pri oddaji ponudbe naročniku je izvajalec dolžan sam preveriti zmnožke in seštevke ter prenose le teh v rekapitulacijo.</t>
  </si>
  <si>
    <t>Postavitev gradbiščnih zabojnikov, wc-jev, priprava deponij.</t>
  </si>
  <si>
    <t>V ceni posameznih postavk za zemeljska dela je potrebno upoštevati še:</t>
  </si>
  <si>
    <t>Brežine izkopov je potrebno kopati pod naklonom, glede na trdnost kopane zemlje. Če se koplje v večjo globino je treba kopati v obliki stopnic, oziroma izvesti ustrezno opiranje bočnih sten, kar je zajeto v ceni posamezne postavke za izkope.</t>
  </si>
  <si>
    <t>V postavkah so podane količine v raščenem  stanju brez upoštevanja začasne oziroma trajne razrahljivosti izkopov.</t>
  </si>
  <si>
    <t>Dela se izvajajo ob obstoječem objektu. Pri izvedbi izkopov je potrebno paziti, da ne pride do poškodb na obstoječem objektu. Podkopavanje obstoječih konstrukcij je prepovedano. Večina izkopov je možno izvesti strojno del izkopov bo verjetno potrebno izvesti ročno. Izvajalec sam oceni možnost izvedbe in ustrezno ovrednoti v posameznih postavkah.</t>
  </si>
  <si>
    <t>Nalaganje na gradbiščni deponiji in transport na trajno deponijo z plačilom vseh taks.</t>
  </si>
  <si>
    <t>Pregled izkopov izvedba meritve nosilnosti raščenega terena, predpisanje deb. tampona in potrebne stopnje utrditve tampona, končne meritve nosilnosti z pripravo poročila oziroma vpisom v gradbeni dnevnik.</t>
  </si>
  <si>
    <t>Za vse odre je izdelati statični izračun s strani odgovornega statika izvajalca, z upoštevanjem standarda SIST EN 12811. Za odre je potrebno izdelati, pregledovati in voditi dokumentacijo v skladu s predpisi. Upoštevati je SIST HD 1000 za sistemske delovne odre.</t>
  </si>
  <si>
    <t>Določeni deli konstrukcij so vidnih, kar je potrebno upoštevati pri izvedbi in v ponudbi.</t>
  </si>
  <si>
    <t>Vsa dela je potrebno izvajati v skladu s projektno dokumentacijo.</t>
  </si>
  <si>
    <t xml:space="preserve">Proizvodi, ki so predvideni za hidro, zvočno in toplotno zaščito so lahko v določeni tehnični soodvisnosti zato je potrebno, da se v primeru zamenjave proizvodov s tehnično adekvatnimi, predhodno preveri tako fizikalne kot kemijske kompatibilnosti. Izvajalec mora v celoti upoštevati vsa navodila projektanta, ki so navedena v tehničnem poročilu celotnega objekta kot tudi tehnologijo samega dela. </t>
  </si>
  <si>
    <t>V spodnjem popisu so zajeti elementi odvodnjavanja ravnih streh proizvajalca GEBERIT PLUVIA. Ponudnik lahko ponudi, sistem katerega koli drugega proizvajalca, pri čemer mora biti sistem enakovreden ali boljši. Ponudnik  mora pripraviti tudi vse potrebne izračune.</t>
  </si>
  <si>
    <t>Nizkostenske obrobe so vtopljene v  zadnji sloj mavčnokatonskih plošč.</t>
  </si>
  <si>
    <t>Nabava, dobava in izdelava zmrzlinsko odpornega nasipa iz naravno pridobljenih in drobljenih kamnitih zrn karbonatnega drobljenca granulacije 16/32mm v debelini sloja 25cm s komprimiranjem  (98% MPP; Evs2=100MN/m2; Evd=50MN/m2) oziroma v skladu z zahtevami geomehanskega nadzora.</t>
  </si>
  <si>
    <t xml:space="preserve">Nabava, dobava in izdelava zmrzlinsko odpornega nasipa iz naravno pridobljenih in drobljenih kamnitih zrn karbonatnega drobljenca granulacije 0/32mm v debelini sloja 25cm s komprimiranjem  (98% MPP; Evs2=100MN/m2; Evd=50MN/m2) oziroma v skladu z zahtevami geomehanskega nadzora.
</t>
  </si>
  <si>
    <t>Nabava, dobava, vgrajevanje nevezane nosilne plasti peska 0/4mm v debelini  6cm.</t>
  </si>
  <si>
    <t>Saditev dreves-izkop jame 100x100x100 cm v teren III.ktg, odvoz nerodovitnega materiala, dovoz rodovitne zemlje, vgraditev zemlje, vgraditev drenažnih cevi fi 80 mm, saditev dreves, gnojilo, opora (posebne postavke).</t>
  </si>
  <si>
    <t>Mali jesen (Fraxinus ornus)</t>
  </si>
  <si>
    <t>Quercus robur ‘Fastigiata Koster’ (Stebrasti hrast DOB)</t>
  </si>
  <si>
    <t>Leseni, impregnirani oporni koli, višine 3.0 m, fi 6 cm, na spodnjem delu zašiljeni (3 kom+ zgornja povezava/sadiko).</t>
  </si>
  <si>
    <t>Trak za privezovanje večjih drevesnih sadik (70 cm/sadiko, tri vezi/sadiko)</t>
  </si>
  <si>
    <t xml:space="preserve">Substrat p H7-8 (5 lit za drevo)  </t>
  </si>
  <si>
    <t xml:space="preserve">Gnojilo za vse sadike dreves (60g za drevo)   </t>
  </si>
  <si>
    <t>Drenažna cev, fi=50 (3 kos/ sadiko)</t>
  </si>
  <si>
    <t>Izdelava tankoslojne talne označbe z enokomponentno rumeno barvo ustrezno za nanašanje na asfaltne površine, debelina plasti suhe snovi 250 µm s posipom. Napis "INTERVENCIJSKA POVRŠINA", simbol 5508</t>
  </si>
  <si>
    <t>Izdelava tankoslojne talne označbe z enokomponentno rumeno barvo ustrezno za nanašanje na asfaltne površine, debelina plasti suhe snovi 250 µm s posipom. Črta 5340</t>
  </si>
  <si>
    <t>Rušitev gradbenih odpadkov je izvajati z ustreznimi zaščitnimi sredstvi. V skladu z navodili koordinatorja za varstvo pri delu.</t>
  </si>
  <si>
    <t>Preboji  in utori se izvajajjo po  predhodni potrditvi projektanta gradbenih konstrukcij.</t>
  </si>
  <si>
    <t>b.1</t>
  </si>
  <si>
    <t>b.2</t>
  </si>
  <si>
    <t>PRENOS IZ ZAVIHKA STAVBNO POHIŠTVO</t>
  </si>
  <si>
    <t>OKNA</t>
  </si>
  <si>
    <t>CENA</t>
  </si>
  <si>
    <t>CENA/KOS</t>
  </si>
  <si>
    <t>Oznaka (ID)</t>
  </si>
  <si>
    <t>Dimenzije</t>
  </si>
  <si>
    <t>Odpiranje</t>
  </si>
  <si>
    <t>Parapet</t>
  </si>
  <si>
    <t>Pogled od zunaj</t>
  </si>
  <si>
    <t>Požarna odpornost</t>
  </si>
  <si>
    <t>Toplotna prevodnost</t>
  </si>
  <si>
    <t>Požarni izhod</t>
  </si>
  <si>
    <t>R</t>
  </si>
  <si>
    <t/>
  </si>
  <si>
    <t>VODOVOD IN KANALIZACIJA</t>
  </si>
  <si>
    <t>STRIP LAB d.o.o.</t>
  </si>
  <si>
    <t>Ravna streha in krovsko – kleparska  dela</t>
  </si>
  <si>
    <t>Fasadarska dela</t>
  </si>
  <si>
    <t>Suhomontažne stene in obloge</t>
  </si>
  <si>
    <t>Rušitvena dela</t>
  </si>
  <si>
    <r>
      <t xml:space="preserve">Opomba: v ceni vseh postavk zajeti vsa pomožna dela, vsa zavarovanja rušitev, ves osnovni in pomožni material ter vse prenose in odvoze na </t>
    </r>
    <r>
      <rPr>
        <b/>
        <i/>
        <u/>
        <sz val="10"/>
        <rFont val="Arial"/>
        <family val="2"/>
      </rPr>
      <t>stalno deponijo s plačilom taks</t>
    </r>
    <r>
      <rPr>
        <b/>
        <i/>
        <sz val="10"/>
        <rFont val="Arial"/>
        <family val="2"/>
      </rPr>
      <t xml:space="preserve">. Vse rušitve je izvajati po navodilu statika. </t>
    </r>
  </si>
  <si>
    <t>Rušenje obstoječega nadstreška:</t>
  </si>
  <si>
    <t>rušenje obstoječega nadstreška površine 20,50 m2, dolžine 9,60 m. Ob stiku z obstoječim objektom je potrebno armirano betonsko konstrukcijo rezati  - AB plošča debeline 16 cm s sloji nadstreška: izolacija EPS deb. 15 cm in hidroizolacija iz folije, vključno z atiko viš. 20 cm,</t>
  </si>
  <si>
    <t>rušenje armiranobetonskega podpornega stebera  Ø 25 cm, ki podpira previs nadstreška,</t>
  </si>
  <si>
    <t xml:space="preserve">rušenje opečnih zidov z izolacijo iz EPS v debelini 12 cm, 3,30 m3, </t>
  </si>
  <si>
    <t>demontaža in odstranitev: 2 x dvojnih vhodnih vrat, 2 x odstranitev oken, širine 60 cm in višine 2,00 m,</t>
  </si>
  <si>
    <t>rušenje temeljev stebra in talne plošče v skupni količini 5,00 m3,</t>
  </si>
  <si>
    <t>odvoz vseh ruševin na stalno deponijo s plačilom vseh potrebnih taks.</t>
  </si>
  <si>
    <t>- dela in ukrepe po določilih veljavnih predpisov varstva pri delu;</t>
  </si>
  <si>
    <t>- pregled bočnih strani izk. vsak dan pred pričetkom dela zlasti pa po dež. vremenu, mrazu ali miniranju;</t>
  </si>
  <si>
    <t>- čiščenje temeljnih izkopov neposredno pred pričetkom betoniranja.</t>
  </si>
  <si>
    <t>Površinski odriv humusa debeline do 20 cm na začasno deponijo gradbenega materiala, za kasnejšo uporabo -  razgrinjanje ob objektu.</t>
  </si>
  <si>
    <t>Razgrinjanje  humusa:</t>
  </si>
  <si>
    <t>nalaganje na gradbiščni deponiji,  transport po  parceli, razgrinjanje in planiranje.</t>
  </si>
  <si>
    <t>Široki  izkop z odlaganjem materiala na gradbiščni deponiji. Izkop globine cca. do 1,50 m, do kote cca -1,80 m.</t>
  </si>
  <si>
    <t>Planiranje in utrjevanje izkopa do predpisane trdnosti, s strani geomehanika.</t>
  </si>
  <si>
    <t>Dobava in polaganje geotekstila - 200 g/m2, položen na planum zasipa med pasovnimi temelji.</t>
  </si>
  <si>
    <t>Izkop za zbiralnik vode 10.000 litrov, globine do 2,50 m z odlaganjem materiala na gradbiščni deponiji.</t>
  </si>
  <si>
    <t>Zasip zbiralnika z uporabo ustreznega zasipnega materiala (enak kot za izdelavo posteljice) oz. z izkopanimi materiali in pravilno izvedbo zasutja po plasteh (višina do 30 cm) z utrjevanjem v plasteh do predpisane trdnosti oz. po navodilih geomehanika.</t>
  </si>
  <si>
    <t>Dobava in izvedba gramoznega tampona, z utrjevanjem v plasteh do predpisane trdnosti, oz. po navodilih geomehanika.</t>
  </si>
  <si>
    <t>Dobava in vgrajevanje ustrezne posteljico debeline 20 do 30 cm, z utrjevanjem v plasteh do predpisane trdnosti oziroma po navodilih geomehanika.</t>
  </si>
  <si>
    <t>Zasipi z izkopanimi materiali (z nalaganjem in transportom z gradbiščne deponije) in z utrjevanjem v plasteh do predpisane trdnosti oz. po navodilih geomehanika.</t>
  </si>
  <si>
    <t>- čiščenje in vlaženje opažev neposredno pred pričetkom betoniranja;</t>
  </si>
  <si>
    <t>- manjša popravila opažev med betoniranjem;</t>
  </si>
  <si>
    <t>- vgrajevanje betona v opaže ter premeščanje lijaka ali transportne cevi med betoniranjem;</t>
  </si>
  <si>
    <t>- zgoščevanje betona</t>
  </si>
  <si>
    <t>- nega betona: močenje, zaščita pred mrazom, vetrom, tresljaji, soncem itd;</t>
  </si>
  <si>
    <t>- čiščenje betonskega železa od blata, rje, ki se lušči, maščobe; postavljanje podložk in začasno vezanje</t>
  </si>
  <si>
    <t>- kontrolirati, da so vsa sidra, škatle, vložki, doze, cevi in podobno, na predvidenih mestih.</t>
  </si>
  <si>
    <t>- dobava vsega potrebnega materiala z vsemi transporti in manipulativnimi stroški ter ustreznim skladiščenjem in transporti do mesta mešanja;</t>
  </si>
  <si>
    <t>- izdelava betona;</t>
  </si>
  <si>
    <t>- vsi transporti materiala, polizdelkov in izdelkov do mesta vgrajevanja ter vsi potrebni delovni odri.</t>
  </si>
  <si>
    <t>Dobava in vgrajevanje nearmiranega podložnega betona C12/15 X0, Dmax16, debeline 8 cm - površinsko zaglajen.</t>
  </si>
  <si>
    <t>Opomba: kjer je na podložni beton izvedena hidroizolacija, je potrebno podložni beton fino zagladiti, kar je zajeti tudi v ceni.</t>
  </si>
  <si>
    <t>Nearmiran podložni beton  v deb.8 cm.</t>
  </si>
  <si>
    <t>Dobava in vgrajevanje armiranega betona C25/30, XC2, Dmax16.</t>
  </si>
  <si>
    <t>V ceni posameznih postavk je potrebno  poleg dobave in vgradnje betona, zajeti tudi vse potrebne dodatke po  navodilih načrta gradbenih konstrukcij, upoštevati je potrebno  tudi faznost, zahtevnost  vgrajevanja,  količine betona posameznih faz.</t>
  </si>
  <si>
    <r>
      <t xml:space="preserve">Pasovni temelji objekta dim. </t>
    </r>
    <r>
      <rPr>
        <sz val="10"/>
        <rFont val="Arial"/>
        <family val="2"/>
      </rPr>
      <t>30/5</t>
    </r>
    <r>
      <rPr>
        <sz val="10"/>
        <rFont val="Arial"/>
        <family val="2"/>
        <charset val="1"/>
      </rPr>
      <t>0 cm, preraza od 0,20 do 0,30 m3/m2/m1, beton C25/30, XC2, Dmax16.</t>
    </r>
  </si>
  <si>
    <r>
      <t>Točkovni temelji objekta dim.</t>
    </r>
    <r>
      <rPr>
        <sz val="10"/>
        <rFont val="Arial"/>
        <family val="2"/>
      </rPr>
      <t xml:space="preserve"> 30/30/</t>
    </r>
    <r>
      <rPr>
        <sz val="10"/>
        <rFont val="Arial"/>
        <family val="2"/>
        <charset val="1"/>
      </rPr>
      <t>52 cm,  5</t>
    </r>
    <r>
      <rPr>
        <sz val="10"/>
        <rFont val="Arial"/>
        <family val="2"/>
      </rPr>
      <t>0/71</t>
    </r>
    <r>
      <rPr>
        <sz val="10"/>
        <rFont val="Arial"/>
        <family val="2"/>
        <charset val="1"/>
      </rPr>
      <t xml:space="preserve">/52 cm, </t>
    </r>
    <r>
      <rPr>
        <sz val="10"/>
        <rFont val="Arial"/>
        <family val="2"/>
      </rPr>
      <t>64/64/52</t>
    </r>
    <r>
      <rPr>
        <sz val="10"/>
        <rFont val="Arial"/>
        <family val="2"/>
        <charset val="1"/>
      </rPr>
      <t xml:space="preserve"> cm, preraza od 0,20 do 0,30 m3/m2/m1, beton C25/30, XC2, Dmax16.</t>
    </r>
  </si>
  <si>
    <t>Točkovni temelji objekta dim. Ø 20 cm, preraza do 0,10 m3/m2/m1, beton C25/30, XC2, Dmax16.</t>
  </si>
  <si>
    <t>Temeljna plošča podpornega zidu deb. 15 cm, preraza do 0,20 m3/m2/m1, beton C25/30, XC2, Dmax16.</t>
  </si>
  <si>
    <t>Zunanja talna plošča deb. 15 cm - štokan beton z zmrzlinsko odpornostjo in odpornost na soli. Impregniran z vodnim steklom in končna impregnacija (zunanja ureditev), beton C25/30, XC2, Dmax16.</t>
  </si>
  <si>
    <t>Podporni zid deb. 15 cm, viš. 120 cm, prereza do 0,20 m3/m2/m1, beton C25/30, XC2, Dmax16.</t>
  </si>
  <si>
    <t xml:space="preserve">Dobava, ravnanje, čiščenje, sekanje polaganje in vezanje rebraste armature S500B: </t>
  </si>
  <si>
    <t>Armatura  povzeta po armaturnem načrtu, dodana je še ocenjena armatura  za  zunanjo ploščo. V količini je zajeta tudi armatura prefabriciranih plošč.</t>
  </si>
  <si>
    <t>do Ø 12 mm,</t>
  </si>
  <si>
    <t>nad Ø 12 mm,</t>
  </si>
  <si>
    <t>Dobava, obdelava, polaganje in vezanje armaturnih mrež.</t>
  </si>
  <si>
    <t>- izdelavo in odstranitev opažev;</t>
  </si>
  <si>
    <t>- podpiranje, zavetrovanje in vezavo opažev;</t>
  </si>
  <si>
    <t>- ruvanje žičnikov, čiščenje opažev, sortiranje lesa in opažnih elementov;</t>
  </si>
  <si>
    <t>- vzdrževanje materiala in elementov opažev;</t>
  </si>
  <si>
    <t>- vzdrževanje naprav in premičnih odrov;</t>
  </si>
  <si>
    <t>- dela in ukrepe varstva pri delu.</t>
  </si>
  <si>
    <t>- dobavo lesa in opažnih elementov, pritrdilnega, veznega in pomožnega materiala, z vsemi transporti in manipulativnimi stroški;</t>
  </si>
  <si>
    <t>- vse notranje transporte.</t>
  </si>
  <si>
    <t>Opaž podložnega betona višine 8 cm</t>
  </si>
  <si>
    <t>Dvostranski opaž  ravnih pasovnih temeljev, višine 50 cm.</t>
  </si>
  <si>
    <t>Opaž  točkovnih temeljev, dim. 30/30/52 cm,  50/71/52 cm, 30/50/52 cm, 64/64/52 cm, višine 52 cm.</t>
  </si>
  <si>
    <t>Opaž  okroglih točkovnih temeljev, dim. Ø 20 cm, višine 71 cm.</t>
  </si>
  <si>
    <t>Opaž roba temeljne plošče podpornega zidu in plošče ZU, višina 15 cm.</t>
  </si>
  <si>
    <t>Dvostranski opaž podpornega zidu, viš. 120 cm.</t>
  </si>
  <si>
    <t>Opaž raznih nepredvidenih konstrukcij, ocenjeno.</t>
  </si>
  <si>
    <t>Fasadni odri do 5 m višine, z napravo odra, odstranitvijo, z vsemi dostopi na odre in zaščitnimi ter lovilnimi odri, za fasado razvejane oblike, z vso amortizacijo odra, z vsemi prestavitvami.</t>
  </si>
  <si>
    <t xml:space="preserve">Kompletna izdelava, dobava in montaža lesene konstrukcije iz stenskih lesenih lepljenih lameliranih CLT plošč deb. 10 cm, stropnih CLT plošč deb. 10 cm in 14 cm in lesenih nosilcev deb. 10 cm in stebrov 10/30 cm in 10/14 cm lepljenci _ GL24h. Leseno konstrukcijo je potrebno izrisati, narediti kosovnico za posamezne konstrukcijske elemente. Posamezni leseni konstrukcijski elementi oz. okvirji so različnih velikosti. Glej načrt skupaj s statičnim poročilom. Pred izvedbo mora izvajalec predložiti delavniške načrte lesene konstrukcije v pregled odgovornemu projektantu. Pred izvedbo preveriti vse mere na licu mesta. Vse proizvedene plošče v delavnici pripeljemo na gradbišče, kjer se jih montira, vključno s pritrdilnim materialom. </t>
  </si>
  <si>
    <t>Notranje stene imajo predizrezane odprtine (vrata) in pripravljene površine za stikovanje.</t>
  </si>
  <si>
    <t>Dobava, izdelava in montaža nosilnih lesenih konstrukcij objekta, skupaj z vsem  pritrdilni in tesnilnim materialom, zaščitnimi premazi, protipožarnimi premazi, finalno obdelavo, vsemi izrezi, utori in preboji,  vsemi prenosi, transporti  in podpiranji.</t>
  </si>
  <si>
    <t>V ceni postavk je zajeti tudi:
a) izdelava delavniških načrtov lesene konstrukcij za razrez s pregledom v 3D in prikazi vseh prebojev in kanalov za inštalacije
 b) vse kanale in preboje za elektroinštalacij, ter druge poglobitve v masivno leseno konstrukcijo se izvede na CNC. 
c) delavniške risbe in pregled morata potrditi nadzor in odgovorni arhtiekt.</t>
  </si>
  <si>
    <t>OPOMBA: v čelnih okvirjih in obeh vzdolžnih so dodana zavetrovanja iz jeklenih cevi 88.9/4 (glej detajl), kar je potrebno zajeti v ceno lesene konstrukcije.</t>
  </si>
  <si>
    <t>Izdelava, dobava in montaža CLT nosilne talne konstrukcije objekta, plošče deb. 10 cm (po robu vijačena na lego b/h=20/12 cm).</t>
  </si>
  <si>
    <t>a.2</t>
  </si>
  <si>
    <t>Izdelava, dobava in montaža CLT nosilne stropne konstrukcije strehe objekta, plošče deb. 14 cm (pet slojne), podprte preko prečnih GL24h nosilcev b/h=10/46cm. Nosilna smer strešnih plošč je v vzdolžni smeri objekta.</t>
  </si>
  <si>
    <t>a.3</t>
  </si>
  <si>
    <t>Izdelava, dobava in montaža CLT nosilne stropne konstrukcije zunanje terase (pergola), plošče deb. 10 cm, podprte preko GL24h stebrov, kvaliteta IVI - industrijsko vidna.</t>
  </si>
  <si>
    <t>a.4</t>
  </si>
  <si>
    <t>Izdelava, dobava in montaža CLT nosilne stropne konstrukcije strehe objekta - povezovalni hodnik, plošče deb. 10 cm, podprte preko GL24h stebrov 10/30 cm, kvaliteta IVI - industrijsko vidna.</t>
  </si>
  <si>
    <t>a.5</t>
  </si>
  <si>
    <t>Izdelava, dobava in montaža CLT nosilne nadstrešne konstrukcije povezovalnega hodnika, plošče deb. 10 cm, delno položene in vijačene na stropno konstrukcijo, delno konzolno 1,50 m, kvaliteta IVI - industrijsko vidna.</t>
  </si>
  <si>
    <t>Stebri</t>
  </si>
  <si>
    <t>Izdelava, dobava in montaža podporne konstrukcije: stebri dim. 10/30 cm -  lepljenec GL24h, viš. 3,46 m, e = 2,20 m. Spoj steber/prečka je ojačan z vijačenjem jeklenih pločevin.</t>
  </si>
  <si>
    <t>Izdelava, dobava in montaža podporne konstrukcije: notranji stebri dim. 10/40 cm - vidna kvaliteta, lepljenec GL24h, viš. 3,46 m. Spoj steber/prečka je ojačan z vijačenjem jeklenih pločevin.</t>
  </si>
  <si>
    <t>b.3</t>
  </si>
  <si>
    <t>Izdelava, dobava in montaža podporne konstrukcije strehe pergole: stebri dim. 10/14 cm - vidna kvaliteta, lepljenec GL24h (stebri so pritrjeni s pomočjo kovinskega spoja za pritrditev stebra Rothoblass - ALUMIDI 80 na zrcalo AB plošče terase).</t>
  </si>
  <si>
    <t>Nosilci, venci</t>
  </si>
  <si>
    <t>c.1</t>
  </si>
  <si>
    <t>Izdelava, dobava in montaža prečnih nosilcev  10/46 cm - lepljenec GL24h. Spoj prečni nosilec/steber je ojačan z vijačenjem jeklenih pločevin.</t>
  </si>
  <si>
    <t>c.2</t>
  </si>
  <si>
    <t>Izdelava, dobava in montaža CLT nosilcev / vencev objekta, deb. 10 cm. Spoj venec/plošča je ojačan z vijačenjem jeklenih pločevin.</t>
  </si>
  <si>
    <t>Dobava in montaža lesenih gred 10 x 10 cm, vijačene na CLT nosilne stropne konstrukcije strehe pergole.</t>
  </si>
  <si>
    <t xml:space="preserve">Dobava in montaža lesenih gred GLH 24, dim. 20 x 12 cm, vijačene v CLT talne plošče debeline 10 cm, skupaj tvorita nosilno talno ploščo. Med betonom in CLT konstrukcijo se vgradi podložna plošča NEO 20, d = 20 mm. </t>
  </si>
  <si>
    <t>Izvedba utorov in prebojev v CLT konstrukciji za strojne in elektro instalacije:</t>
  </si>
  <si>
    <t>preboji za potrebe strojnih instalacij:</t>
  </si>
  <si>
    <t>preboji sten in nosilcev :</t>
  </si>
  <si>
    <t>a.1.a</t>
  </si>
  <si>
    <r>
      <t xml:space="preserve">preboj </t>
    </r>
    <r>
      <rPr>
        <sz val="10"/>
        <rFont val="Arial"/>
        <family val="2"/>
      </rPr>
      <t>Ø</t>
    </r>
    <r>
      <rPr>
        <sz val="10"/>
        <rFont val="Arial"/>
        <family val="2"/>
        <charset val="238"/>
      </rPr>
      <t xml:space="preserve"> 50 mm,</t>
    </r>
  </si>
  <si>
    <t>a.1.b</t>
  </si>
  <si>
    <r>
      <t xml:space="preserve">preboj </t>
    </r>
    <r>
      <rPr>
        <sz val="10"/>
        <rFont val="Arial"/>
        <family val="2"/>
      </rPr>
      <t>Ø</t>
    </r>
    <r>
      <rPr>
        <sz val="10"/>
        <rFont val="Arial"/>
        <family val="2"/>
        <charset val="238"/>
      </rPr>
      <t xml:space="preserve"> 120 mm,</t>
    </r>
  </si>
  <si>
    <t>a.1.c</t>
  </si>
  <si>
    <r>
      <t xml:space="preserve">preboj </t>
    </r>
    <r>
      <rPr>
        <sz val="10"/>
        <rFont val="Arial"/>
        <family val="2"/>
      </rPr>
      <t>Ø</t>
    </r>
    <r>
      <rPr>
        <sz val="10"/>
        <rFont val="Arial"/>
        <family val="2"/>
        <charset val="238"/>
      </rPr>
      <t xml:space="preserve"> 150 mm</t>
    </r>
  </si>
  <si>
    <t>a.1.d</t>
  </si>
  <si>
    <r>
      <t xml:space="preserve">preboj </t>
    </r>
    <r>
      <rPr>
        <sz val="10"/>
        <rFont val="Arial"/>
        <family val="2"/>
      </rPr>
      <t>Ø</t>
    </r>
    <r>
      <rPr>
        <sz val="10"/>
        <rFont val="Arial"/>
        <family val="2"/>
        <charset val="238"/>
      </rPr>
      <t xml:space="preserve"> 180 mm,</t>
    </r>
  </si>
  <si>
    <t>preboji talne plošče:</t>
  </si>
  <si>
    <t>a.2.a</t>
  </si>
  <si>
    <t>a.2.b</t>
  </si>
  <si>
    <r>
      <t xml:space="preserve">preboj </t>
    </r>
    <r>
      <rPr>
        <sz val="10"/>
        <rFont val="Arial"/>
        <family val="2"/>
      </rPr>
      <t>Ø</t>
    </r>
    <r>
      <rPr>
        <sz val="10"/>
        <rFont val="Arial"/>
        <family val="2"/>
        <charset val="238"/>
      </rPr>
      <t xml:space="preserve"> 100 mm,</t>
    </r>
  </si>
  <si>
    <t>a.2.c</t>
  </si>
  <si>
    <r>
      <t xml:space="preserve">preboj </t>
    </r>
    <r>
      <rPr>
        <sz val="10"/>
        <rFont val="Arial"/>
        <family val="2"/>
      </rPr>
      <t>Ø</t>
    </r>
    <r>
      <rPr>
        <sz val="10"/>
        <rFont val="Arial"/>
        <family val="2"/>
        <charset val="238"/>
      </rPr>
      <t xml:space="preserve"> 130 mm,</t>
    </r>
  </si>
  <si>
    <t>a.2.d</t>
  </si>
  <si>
    <t>dovod vodovoda v hišo, Ø 60 mm,</t>
  </si>
  <si>
    <t>a.2.e.</t>
  </si>
  <si>
    <t>toplotna črpalka. Ø 100 mm.</t>
  </si>
  <si>
    <t>preboji za potrebe elektro instalacij:</t>
  </si>
  <si>
    <t>b.1.a</t>
  </si>
  <si>
    <t>preboj 40 x 10 cm.</t>
  </si>
  <si>
    <t>b.2.a</t>
  </si>
  <si>
    <t>b.2.c</t>
  </si>
  <si>
    <t>toplotna črpalka, Ø 50 mm.</t>
  </si>
  <si>
    <t>V ceni za enoto mora biti upoštevano, poleg del in ukrepov, opisanih pri posamezni vrsti del  še:</t>
  </si>
  <si>
    <t xml:space="preserve">- dobava vsega osnovnega in pomožnega materiala z vsemi transporti in manipulativnimi stroški;  </t>
  </si>
  <si>
    <t>- priprava malt;</t>
  </si>
  <si>
    <t>- vsi notranji transporti materiala, polizdelkov in izdelkov;</t>
  </si>
  <si>
    <t>- vsa dela in ukrepe po določilih veljavnih predpisov varstva pri delu;</t>
  </si>
  <si>
    <t>- vsa potrebna merjenja z določanjem točk, smeri, višin in ravnin, nameščanje in zaščito oznak, vodil itd;</t>
  </si>
  <si>
    <t>- zaščito izdelkov pred mrazom, vročino, dežjem in fizičnimi poškodbami., kar še posebej velja za vidne zidove;</t>
  </si>
  <si>
    <t>- premeščanje zidarskih odrov;</t>
  </si>
  <si>
    <t>- čiščenje prostorov, izdelkov in delovnih priprav med delom in po končanem delu.</t>
  </si>
  <si>
    <t>- fuge morajo biti polne</t>
  </si>
  <si>
    <t>- odvečno malto je potrebno odstraniti iz stikov, dokler je še sveža.</t>
  </si>
  <si>
    <t>- merjenje in označevanje lege vzidave elementa;</t>
  </si>
  <si>
    <t>- dolbljenje oz. drug način priprave ležišča pred zalivanjem;</t>
  </si>
  <si>
    <t>- nameščanje, sidranje, opiranje, podpiranje in vezanje elementa za vzidavo.</t>
  </si>
  <si>
    <t>- potrebno predhodno čiščenje reg in podlog ter vlaženje podlog;</t>
  </si>
  <si>
    <t>- izdelava faz, zaključkov in špalet;</t>
  </si>
  <si>
    <t>- zaščito izdelkov pred mrazom, vročino, vetrom in fizičnimi poškodbami;</t>
  </si>
  <si>
    <t>- krpanje poškodovanih podlog.</t>
  </si>
  <si>
    <t>- odvečno malto je potrebno odstraniti, dokler je še sveža.</t>
  </si>
  <si>
    <t>- čiščenje in vlaženje betonske podloge (po potrebi tudi močenje s cementnim mlekom, če obstoja nevarnost, da se prevleka sicer ne bi prijela na podlago),</t>
  </si>
  <si>
    <t>- določanje višinskih točk in vseh ravnin, priprava, nameščanje in odstranitev vodil;</t>
  </si>
  <si>
    <t>- zaščito izdelka v primeru potrebe vsaj tri dni pred vplivom mraza, vročine ali vetra;</t>
  </si>
  <si>
    <t>- zaščito pred fizičnimi poškodbami.</t>
  </si>
  <si>
    <t>Popravilo - krpanje na območju rušitve:</t>
  </si>
  <si>
    <t>odstranitev kritine površine približno 5,50 m2,</t>
  </si>
  <si>
    <t>izdelava atike iz OSB plošč debeline 22 mm, dolžine 6,70 m, pritrjene s kotniki in zaključek s pločevinasto prirobnico kritine (glej detajl 7),</t>
  </si>
  <si>
    <t>krpanje stene: kitanje stene, mrežica in finalna obdelava, površine 3,40 m2.</t>
  </si>
  <si>
    <t>tlak: brušen beton (glej tlakarska dela),</t>
  </si>
  <si>
    <t>toplotna izolacija: mineralna volna, deb. 12 cm,</t>
  </si>
  <si>
    <t>CLT nosilna konstrukcija (glej leseno konstrukcijo),</t>
  </si>
  <si>
    <t>Dobava in naprava hidroizolacij, skupaj z zaščito le teh, z izvedbo vseh potrebnih dilatacij, zaključkov, potrebnih zaokrožnic, vse za gotove izvedene HI po tehničnih opisih in pravilih stroke.</t>
  </si>
  <si>
    <t>Opomba: stiki s zaključnimi pločevinami in prirobnicami izvesti s kontinuiranim zvarom po detajlih!</t>
  </si>
  <si>
    <t>Opomba: hidroizolacijska dela lahko izvaja le izvajalec, ki je pooblaščen s strani proizvajalca  hidroizolacijskega materiala.</t>
  </si>
  <si>
    <t>hidroizolacijski premaz na stiku z betonskim točkovnim temeljem,</t>
  </si>
  <si>
    <t>neoprenski trak NEO.</t>
  </si>
  <si>
    <t xml:space="preserve">Zidarska pomoč pri obrtniških in instalacijskih delih. Navede količine so ocenjene! </t>
  </si>
  <si>
    <t>Odri (pomični in nepomični), višine do 3 m za vsa gradbena, obrtniška in instalacijska dela. V ceni postavk je zajeti tudi eventualne  večkratne postavitve odrov  v istem prostoru za čas gradnje in celoten obseg gradbeno obrtniških in inštalacijskih del.</t>
  </si>
  <si>
    <t xml:space="preserve">Celotna neto površina objekta cca. 510,00 m2.
</t>
  </si>
  <si>
    <t>Celotna neto površina cca 510,00 m2.</t>
  </si>
  <si>
    <t xml:space="preserve">Ravna streha in krovsko-kleparska dela  </t>
  </si>
  <si>
    <t>- pregled pripravljenih podlog in fino čiščenje pred pričetkom dela;</t>
  </si>
  <si>
    <t>- dobavo in polaganje enega sloja strešne lepenke pod pločevinastimi oblogami na opeki, malti in betonu;</t>
  </si>
  <si>
    <t>- dobavo osnovnega, pritrdilnega in pomožnega materiala, z vsemi transportnimi in manipulativnimi stroški;</t>
  </si>
  <si>
    <t>- delo v delavnici in na objektu, z vsemi dajatvami;</t>
  </si>
  <si>
    <t>- prevoz izdelkov in materiala na objekt, z nakladanjem, razkladanjem, skladiščenjem in prenosi do mesta vgraditve;</t>
  </si>
  <si>
    <t>- čiščenje izdelkov po končanem delu in podobno;</t>
  </si>
  <si>
    <t>- vsa dela in ukrepe po določilih zakona o varstvu pri delu.</t>
  </si>
  <si>
    <t>Naprava kompletnih sestav ravne strehe, po sestavah v projektu, z vsemi potrebnimi vertikalnimi zaključki in oblogami, zaključki hidroizolacije izvedene na vertikalne konstrukcije, izvedbo muld in obdelavami na mestih iztočnikov.</t>
  </si>
  <si>
    <r>
      <t>S</t>
    </r>
    <r>
      <rPr>
        <b/>
        <vertAlign val="subscript"/>
        <sz val="10"/>
        <rFont val="Arial"/>
        <family val="2"/>
      </rPr>
      <t>1</t>
    </r>
    <r>
      <rPr>
        <b/>
        <sz val="10"/>
        <rFont val="Arial"/>
        <family val="2"/>
      </rPr>
      <t xml:space="preserve"> </t>
    </r>
    <r>
      <rPr>
        <sz val="10"/>
        <rFont val="Arial"/>
        <family val="2"/>
      </rPr>
      <t>- ravna streha objekta /streha nad objektom/:</t>
    </r>
  </si>
  <si>
    <r>
      <t>rečni prodec 8/16, deb. 5 cm,</t>
    </r>
    <r>
      <rPr>
        <u/>
        <sz val="10"/>
        <rFont val="Arial"/>
        <family val="2"/>
      </rPr>
      <t xml:space="preserve">                          </t>
    </r>
  </si>
  <si>
    <t>toplotna izolacija: mineralna volna, deb. 22 cm, npr. Rockwool Rockfalla ali enakovredno, naklon 2%,</t>
  </si>
  <si>
    <t>parna zapora,</t>
  </si>
  <si>
    <t>CLT nosilna konstrukcija (glej poglavje lesena konstrukcija).</t>
  </si>
  <si>
    <r>
      <t>S</t>
    </r>
    <r>
      <rPr>
        <b/>
        <vertAlign val="subscript"/>
        <sz val="10"/>
        <rFont val="Arial"/>
        <family val="2"/>
      </rPr>
      <t>2</t>
    </r>
    <r>
      <rPr>
        <b/>
        <sz val="10"/>
        <rFont val="Arial"/>
        <family val="2"/>
      </rPr>
      <t xml:space="preserve"> </t>
    </r>
    <r>
      <rPr>
        <sz val="10"/>
        <rFont val="Arial"/>
        <family val="2"/>
      </rPr>
      <t>- ravna streha /streha nad povezovalnim hodnikom/:</t>
    </r>
  </si>
  <si>
    <r>
      <t>toplotna izolacija: mineralna volna v naklonu 2 %, deb. 3 cm, npr. Rockwool Rockfall  ali enakovredno, mineralna volna, deb.</t>
    </r>
    <r>
      <rPr>
        <sz val="10"/>
        <color theme="1"/>
        <rFont val="Arial"/>
        <family val="2"/>
      </rPr>
      <t xml:space="preserve"> 12</t>
    </r>
    <r>
      <rPr>
        <sz val="10"/>
        <rFont val="Arial"/>
        <family val="2"/>
      </rPr>
      <t xml:space="preserve"> cm, npr. Rockwool Durock exstra ali enakovredno,</t>
    </r>
  </si>
  <si>
    <r>
      <t>S</t>
    </r>
    <r>
      <rPr>
        <b/>
        <vertAlign val="subscript"/>
        <sz val="10"/>
        <rFont val="Arial"/>
        <family val="2"/>
      </rPr>
      <t>3</t>
    </r>
    <r>
      <rPr>
        <b/>
        <sz val="10"/>
        <rFont val="Arial"/>
        <family val="2"/>
      </rPr>
      <t xml:space="preserve"> </t>
    </r>
    <r>
      <rPr>
        <sz val="10"/>
        <rFont val="Arial"/>
        <family val="2"/>
      </rPr>
      <t>- ravna streha /streha pergole/:</t>
    </r>
  </si>
  <si>
    <t>toplotna izolacija: mineralna volna v naklonu 2 %, deb. 3 cm, npr. Rockwool Rockfall  ali enakovredno, mineralna volna, deb. 10 cm, npr. Rockwool Durock exstra ali enakovredno,</t>
  </si>
  <si>
    <t>Dobava in pokrivanje venca strehe objekta z Natur pocinkano pločevino, r.š. do 65 cm, brez barvanja, kot na primer Prefa.</t>
  </si>
  <si>
    <t>V ceno vključiti tudi pripravo podloge za pločevino: lesena OSB podlaga, deb. 2 cm, širine 22 cm (npr. vodoodporne OSB plošče), vijačene v leseno konstrukcijo.</t>
  </si>
  <si>
    <t>Dobava in pokrivanje venca atrija objekta z Natur pocinkano pločevino, r.š. do 60 cm, barvana po izboru arhitekta.</t>
  </si>
  <si>
    <t>Dobava in pokrivanje venca pergole in povezovalnega hodnika z Natur pocinkano pločevino, r.š. do 55 cm, s točkovnimi izlivi, brez barvanja, kot na primer Prefa.</t>
  </si>
  <si>
    <t>V ceno vključiti tudi pripravo podloge za pločevino, Tilly plošča, deb. 3 cm, širine 35 cm, vijačene na leseno gredo 10/10 cm (glej detajl 2).</t>
  </si>
  <si>
    <t>Dobava in pokrivanje venca nadstreška z Natur pocinkano pločevino, r.š. do 55 cm, s točkovnimi izlivi, brez barvanja, kot na primer Prefa.</t>
  </si>
  <si>
    <t>V ceno vključiti tudi pripravo podloge za pločevino, Tilly plošča, deb. 3 cm, širine 35 cm, vijačena na CLT ploščo (glej detajl 4).</t>
  </si>
  <si>
    <t>Strešni vtočnik Geberit Pluvia s pritrdilno prirobnico, za strešne folije: maksimalna zmogljivost odtekanja = 12l/s.</t>
  </si>
  <si>
    <t>Priključek parne zapore Geberit Pluvia: d = 56 mm, zatesnitev priključka = CrNi-jeklo 1.4301.</t>
  </si>
  <si>
    <t>Grelni element Geberit Pluvia 230 V/8 W: d = 56 mm.</t>
  </si>
  <si>
    <t>Cev Geberit PE: d = 50 mm,</t>
  </si>
  <si>
    <t>Cev Geberit PE: d = 63 mm,</t>
  </si>
  <si>
    <t>Cev Geberit PE: d = 75 mm,</t>
  </si>
  <si>
    <t>b.4</t>
  </si>
  <si>
    <t>Cev Geberit PE: d = 125 mm.</t>
  </si>
  <si>
    <t>Koleno Geberit PE: 45°, d = 50 mm,</t>
  </si>
  <si>
    <t>Koleno Geberit PE z dolgim krakom: 90°, d = 50 mm,</t>
  </si>
  <si>
    <t>c.3</t>
  </si>
  <si>
    <t>Dolga spojka Geberit PE z dvojnim robom: d = 50 mm,</t>
  </si>
  <si>
    <t>c.4</t>
  </si>
  <si>
    <t>Elektrovarilna spojka Geberit: d = 50 mm,</t>
  </si>
  <si>
    <t>c.5</t>
  </si>
  <si>
    <t>Redukcijski kos Geberit PE, ekscentričen, kratek: d = 56 mm, d1 = 50 mm,</t>
  </si>
  <si>
    <t>c.6</t>
  </si>
  <si>
    <t>Elektrovarilna spojka Geberit: d = 56 mm,</t>
  </si>
  <si>
    <t>c.7</t>
  </si>
  <si>
    <t>Koleno Geberit PE: 45°, d = 63 mm,</t>
  </si>
  <si>
    <t>c.8</t>
  </si>
  <si>
    <t>Koleno Geberit PE z dolgim krakom: 90°, d = 63 mm,</t>
  </si>
  <si>
    <t>c.9</t>
  </si>
  <si>
    <t>Redukcijski kos Geberit PE, ekscentričen, kratek: d = 63 mm, d1 = 56 mm,</t>
  </si>
  <si>
    <t>c.10</t>
  </si>
  <si>
    <t>Dolga spojka Geberit PE z dvojnim robom: d = 63 mm,</t>
  </si>
  <si>
    <t>c.11</t>
  </si>
  <si>
    <t>Elektrovarilna spojka Geberit: d = 63 mm,</t>
  </si>
  <si>
    <t>c.12</t>
  </si>
  <si>
    <t>Koleno Geberit PE: 45°, d = 75 mm,</t>
  </si>
  <si>
    <t>c.13</t>
  </si>
  <si>
    <t>Odcep Geberit PE 45°: d = 75 mm, d1 = 50 mm,</t>
  </si>
  <si>
    <t>c.14</t>
  </si>
  <si>
    <t>Redukcijski kos Geberit PE, ekscentričen, kratek: d = 75 mm, d1 = 50 mm,</t>
  </si>
  <si>
    <t>c.15</t>
  </si>
  <si>
    <t>Redukcijski kos Geberit PE, ekscentričen, kratek: d = 75 mm, d1 = 63 mm,</t>
  </si>
  <si>
    <t>c.16</t>
  </si>
  <si>
    <t>Elektrovarilna spojka Geberit: d = 75 mm,</t>
  </si>
  <si>
    <t>c.17</t>
  </si>
  <si>
    <t>Redukcijski kos Geberit PE, ekscentričen, kratek: d = 125 mm, d1 = 63 mm,</t>
  </si>
  <si>
    <t>c.18</t>
  </si>
  <si>
    <t>Elektrovarilna spojka Geberit: d = 125 mm.</t>
  </si>
  <si>
    <t>d.1</t>
  </si>
  <si>
    <t>Elektrovarilni trak Geberit za fiksno točko: d = 50 mm, d1 = 58 mm,</t>
  </si>
  <si>
    <t>d.2</t>
  </si>
  <si>
    <t>Cevna objemka Geberit z navojno spojko G 1/2", nastavljiva: di = 50 mm, di1 = 58 mm,</t>
  </si>
  <si>
    <t>d.3</t>
  </si>
  <si>
    <t>Cevna objemka Geberit z navojno spojko M10, nastavljiva: di = 50 mm, di1 = 58 mm,</t>
  </si>
  <si>
    <t>d.4</t>
  </si>
  <si>
    <t>Pravokotna osnovna pritrdilna plošča Geberit, z dvema luknjama, z navojno spojko G: G=1/2",</t>
  </si>
  <si>
    <t>d.5</t>
  </si>
  <si>
    <t>Navojna palica Geberit: M = 10 mm, L = 2 m,</t>
  </si>
  <si>
    <t>d.6</t>
  </si>
  <si>
    <t>Pravokotna osnovna pritrdilna plošča Geberit, z dvema luknjama, z navojno spojko M8 / M10: M = 8 / 10 mm,</t>
  </si>
  <si>
    <t>d.7</t>
  </si>
  <si>
    <t>Navojna cev Geberit: G=1/2", L = 2.0 m,</t>
  </si>
  <si>
    <t>d.8</t>
  </si>
  <si>
    <t>Element za obešanje Geberit Pluvia,</t>
  </si>
  <si>
    <t>d.9</t>
  </si>
  <si>
    <t>Nosilna tračnica Geberit Pluvia,</t>
  </si>
  <si>
    <t>d.10</t>
  </si>
  <si>
    <t>Vezni element Geberit Pluvia,</t>
  </si>
  <si>
    <t>d.11</t>
  </si>
  <si>
    <t>Pritrdilna zagozda Geberit Pluvia,</t>
  </si>
  <si>
    <t>d.12</t>
  </si>
  <si>
    <t>Elektrovarilni trak Geberit za fiksno točko: d = 63 mm, d1 = 71 mm,</t>
  </si>
  <si>
    <t>d.13</t>
  </si>
  <si>
    <t>Cevna objemka Geberit z navojno spojko G 1/2", nastavljiva: di = 63 mm, di1 = 71 mm,</t>
  </si>
  <si>
    <t>d.14</t>
  </si>
  <si>
    <t>Cevna objemka Geberit z navojno spojko M10, nastavljiva: di = 63 mm, di1 = 71 mm,</t>
  </si>
  <si>
    <t>d.15</t>
  </si>
  <si>
    <t>Elektrovarilni trak Geberit za fiksno točko: d = 75 mm, d1 = 83 mm,</t>
  </si>
  <si>
    <t>d.16</t>
  </si>
  <si>
    <t>Cevna objemka Geberit Pluvia, nastavljiva: d1 = 75 mm, d2 = 83 mm,</t>
  </si>
  <si>
    <t>Pribor</t>
  </si>
  <si>
    <t>e.1</t>
  </si>
  <si>
    <t>Protikondenčna izolacija.</t>
  </si>
  <si>
    <t>Varjeni spoji</t>
  </si>
  <si>
    <t>f.1</t>
  </si>
  <si>
    <t>Število zvarnih mest</t>
  </si>
  <si>
    <t>RAVNA STREHA IN KROVSKO-KLEPARSKA DELA:</t>
  </si>
  <si>
    <t xml:space="preserve">- ustrezno pripravo podlage, vsi prenosi materiala </t>
  </si>
  <si>
    <t>- čiščenje prostorov, odrov, izdelkov in delovnih priprav po dovršenemu delu.</t>
  </si>
  <si>
    <r>
      <t>Z</t>
    </r>
    <r>
      <rPr>
        <b/>
        <vertAlign val="subscript"/>
        <sz val="10"/>
        <rFont val="Arial"/>
        <family val="2"/>
      </rPr>
      <t>1</t>
    </r>
    <r>
      <rPr>
        <sz val="10"/>
        <rFont val="Arial"/>
        <family val="2"/>
      </rPr>
      <t xml:space="preserve"> - fasadna stena nad pergolo /fasadna obloga/zaključek/:</t>
    </r>
  </si>
  <si>
    <t>zračni prostor – prezračevana fasada 3 cm,</t>
  </si>
  <si>
    <t>toplotna izolacija: mineralna volna, deb. 3 cm.</t>
  </si>
  <si>
    <r>
      <t>Z</t>
    </r>
    <r>
      <rPr>
        <b/>
        <vertAlign val="subscript"/>
        <sz val="10"/>
        <rFont val="Arial"/>
        <family val="2"/>
      </rPr>
      <t>2</t>
    </r>
    <r>
      <rPr>
        <sz val="10"/>
        <rFont val="Arial"/>
        <family val="2"/>
      </rPr>
      <t xml:space="preserve"> - fasadna stena /fasadna obloga/zaključek/:</t>
    </r>
  </si>
  <si>
    <t>lesene plošče, deb. 1,5 cm, (tip, velikost in barva po izbiri arhitekta),</t>
  </si>
  <si>
    <t>toplotna izolacija: mineralna volna, deb. 10 cm,</t>
  </si>
  <si>
    <t>gips-kartonska plošča 2 x 1,25 cm, tip npr.: GKB, deb. 2,5 cm.</t>
  </si>
  <si>
    <r>
      <t>Z</t>
    </r>
    <r>
      <rPr>
        <b/>
        <vertAlign val="subscript"/>
        <sz val="10"/>
        <rFont val="Arial"/>
        <family val="2"/>
      </rPr>
      <t>3</t>
    </r>
    <r>
      <rPr>
        <sz val="10"/>
        <rFont val="Arial"/>
        <family val="2"/>
      </rPr>
      <t xml:space="preserve"> - fasadna stena /fasadna obloga/zaključek/:</t>
    </r>
  </si>
  <si>
    <t>fasadna obloga/zaključek/:</t>
  </si>
  <si>
    <t>Tilly plošče - smreka, deb. 3,00 cm, vijačene na leseno gredo 10/10 cm, obdelava - zaščita olje z voskom kot npr. Kreidezeit brez barven.</t>
  </si>
  <si>
    <r>
      <t>Z</t>
    </r>
    <r>
      <rPr>
        <b/>
        <vertAlign val="subscript"/>
        <sz val="10"/>
        <rFont val="Arial"/>
        <family val="2"/>
      </rPr>
      <t>4</t>
    </r>
    <r>
      <rPr>
        <sz val="10"/>
        <rFont val="Arial"/>
        <family val="2"/>
      </rPr>
      <t xml:space="preserve"> Fasadna stena </t>
    </r>
  </si>
  <si>
    <t>Okenski sestavi (glej poglavje okna, vrata).</t>
  </si>
  <si>
    <t>- snemanje potrebnih izmer na objektu;</t>
  </si>
  <si>
    <t>- pregled pripravljenih podlog in fino čiščenje le teh pred pričetkom dela;</t>
  </si>
  <si>
    <t>- dobavo vsega osnovnega, pritrdilnega, spojnega in pomožnega materiala ter pri oknih in vratih tudi okovja in kljuk; z vsemi transportnimi in manipulativnimi stroški;</t>
  </si>
  <si>
    <t>- prevoz izdelkov na objekt, z nakladanjem, razkladanjem, skladiščenjem in prenosi do mesta vgraditve oz. montaže;</t>
  </si>
  <si>
    <t>- čiščenje izdelkov in prostorov po izvršeni montaži ter zavarovanje do predaje naročniku;</t>
  </si>
  <si>
    <t>- vse tesnitve pri oknih in vratih;</t>
  </si>
  <si>
    <t>- dobavo in vgrajevanje stekla po opisih kvalitete.</t>
  </si>
  <si>
    <t>- vse zaključne in obrobne tesnilne elemente</t>
  </si>
  <si>
    <t>- izdelati je delavniške in montažne  risbe in detajle vgradnje za katere je dobiti potrditev projektanta</t>
  </si>
  <si>
    <t>- stavbno pohištvo se izdeluje po potrjenih shemah iz projekta</t>
  </si>
  <si>
    <t>- mere je potrebno preveriti na objektu</t>
  </si>
  <si>
    <t>- vso stavbno pohištvo mora imeti ustrezne izjave o skladnosti</t>
  </si>
  <si>
    <t>- vse materiale mora pred vgradnjo potrditi odgovorni projektant</t>
  </si>
  <si>
    <t>Vse zunanje stavbno pohištvo naj bo dobavljena v skladu z trenutnimi zahtevami Eko Sklada za gradnjo skoraj nič-energijskih stavb točka subvencija in kredit.</t>
  </si>
  <si>
    <t>V ceni posamezne postavke je zajeti vse za gotove vgrajene elemente, ves osnovni in pomožni (pritrdilni in tesnilni) material, RAL vgradnjo, razširitvene profile, kovinske kotnike za  fiksiranje oken, term podlago iz PURINITA.</t>
  </si>
  <si>
    <t>V ceni je zajeti vso pripadajočo opremo po shemi: senčila (z vso potrebno avtomatiko/okovjem), police, obloge špalet,..  vse po shemah.</t>
  </si>
  <si>
    <t>Opomba: za dobavo oken je potrebno gledati priloženo shemo in cerfitikate oken, okna morajo izpolnjevati standarde določene s strani Eko Sklada</t>
  </si>
  <si>
    <t>Za dimenzije posameznih elementov, požarno, akustično in toplotno izolativnost in odpornost, vso navedeno opremo, materiale, zaključke, vrste in karakteristike stekel GLEJ SHEME.</t>
  </si>
  <si>
    <t>Upoštevati tudi oblogo lesenih vmesnih stebrov v sklopu šokenskih špalet.</t>
  </si>
  <si>
    <t>Vse zunanje stavbno pohištvo naj bo dobavljena v skladu z trenutnimi zahtevami Eko Sklada za gradnjo skoraj nič-energijskih stavb točka subvencija in kredit</t>
  </si>
  <si>
    <t>V ceni je zajeti vso pripadajočo opremo po shemi: senčila (z vso potrebno avtomatiko/okovjem), police,..  vse po shemah.</t>
  </si>
  <si>
    <t>- snemanje izmer na licu mesta;</t>
  </si>
  <si>
    <t>- dobavo vsega osnovnega in pomožnega materiala ter okovja, kljuk in ključavnic, z vsemi transportnimi in manipulativnimi stroški;</t>
  </si>
  <si>
    <t>- vse delo v delavnici in na objektu z vsemi dajatvami;</t>
  </si>
  <si>
    <t>- prevoz izdelkov na objekt, z nakladanjem, razkladanjem, skladiščenjem in prenosi do mesta vgraditve oz. montaže; vsi izdelki morajo biti ustrezno zaščiteni, da se med transporti in prenosi ne poškodujejo;</t>
  </si>
  <si>
    <t>- čiščenje po izvršeni montaži in zaščita do predaje naročniku;</t>
  </si>
  <si>
    <t>- vse potrebne tesnitve notranjih in zunanjih zapir;</t>
  </si>
  <si>
    <t>- izdelki, ki so predvideni za pleskanje, morajo biti obdelani do faze za pleskanje ali skupaj s finalizacijo, če je v opisu navedena;</t>
  </si>
  <si>
    <t>- pri izdelkih v naravni izvedbi je treba upoštevati dvakrat premaz s sandolinom v barvi po izboru projektanta ali drugim ustreznim (ekvivalentnim) premaznim sredstvom za les in lakiranjem;</t>
  </si>
  <si>
    <t>- dobava vseh slepih podbojev in okvirjev;</t>
  </si>
  <si>
    <t>- dobava in vgrajevanje stekla po opisih;</t>
  </si>
  <si>
    <t>- vsa dela in ukrepi po predpisih varstva pri delu.</t>
  </si>
  <si>
    <t>- vso stavbno pohištvo mora imeti ustrezne ateste</t>
  </si>
  <si>
    <t>- kovinski vratni podboji so prašno barvani</t>
  </si>
  <si>
    <t>Dobava, izdelava in montaža  lesenih spuščenih stropov: Tilly plošče.</t>
  </si>
  <si>
    <t>V ceni je zajeti  vso potrebno podkonstrukcijo, ves pritrdilni material, finalo  obdelavo  lesa po opisih v  projektu arhitekture in vse potrebne izreze.</t>
  </si>
  <si>
    <t>Tilly plošče - smreka, deb. 13 mm, oljena finalna obdelava, vidno pritrjevanje Tilly plošč v poglobljenih odprtinah, vključno z izdelavo revizijskih odprtin, skladno s shemo,</t>
  </si>
  <si>
    <t>dodatno perforiranje plošč s svedrom deb. 20 mm. Izdelava lukenj skladno s shemo, na rastru 8 cm, skupno 100 lukenj/m2. Delavniški načrt z vrisanimi skritimi revizijskimi odprtinami potrdi projektant arhitekture.</t>
  </si>
  <si>
    <t>Dobava in montaža lesene police med nosilne podporne stebre (povezovalni hodnik), deb. 3 cm, dolžine 2,05 m, širine 25 cm, vijačene na lesene stebre 10/30 cm (glej detajl).</t>
  </si>
  <si>
    <t>Dobava in naprava tapicirane obloge po stenah senzorične sobe</t>
  </si>
  <si>
    <t>Tapiciranje z negorljivim tekstilom iz reciklirane wolne in poliamida, gramature 400 g/m2, klasa 1.IM, kot npr. Wooland Mercis barva 08, preko spominske pene debeline 3 cm, vse skupaj pritrjeno na 15 mm iverno ploščo in montirano na steno nevidno - glej shemo oz. detajl.</t>
  </si>
  <si>
    <t>- dobavo vsega osnovnega in pomožnega materiala;</t>
  </si>
  <si>
    <t>- prevoz materiala na objekt, z nakladanjem, razkladanjem, skladiščenjem in prenosi na objektu;</t>
  </si>
  <si>
    <t>- čiščenje izdelkov oz. podlog pred pričetkom del;</t>
  </si>
  <si>
    <t>- nanašanje osnovnih in končnih premazov z vsemi med fazami;</t>
  </si>
  <si>
    <t>- čiščenje prostorov in izdelkov po opravljenem delu in zaščita do predaje naročniku;</t>
  </si>
  <si>
    <t>- vsa dela v delavnici in na objektu z vsemi dajatvami;</t>
  </si>
  <si>
    <t>V primeru da posamezne postavke v popisu ne zajemajo celotnega opisa potrebnega za funkcionalno dokončanje dela, mora ponudnik izvedbo le tega vključiti v ceno na enoto! V primeru da posamezne postavke v popisu ne zajemajo celotnega opisa potrebnega za funkcionalno dokončanje dela, mora ponudnik izvedbo le tega vključiti v ceno na enoto!</t>
  </si>
  <si>
    <t>Dobava in izdelava predelnih sten in oblog iz mavčnokartonskih plošč na kovinski podkonstrukciji, vmes TI, sistem  KNAUF ali enakovredno – po spodnjih opisih in sestavah v projektu arhitekture.</t>
  </si>
  <si>
    <t>Na mestih kjer je v načrtu arhitekture predvidena namestitev opreme je stena ojačana z OSB ploščami.</t>
  </si>
  <si>
    <r>
      <t>N</t>
    </r>
    <r>
      <rPr>
        <b/>
        <vertAlign val="subscript"/>
        <sz val="10"/>
        <rFont val="Arial"/>
        <family val="2"/>
      </rPr>
      <t>10</t>
    </r>
    <r>
      <rPr>
        <b/>
        <sz val="10"/>
        <rFont val="Arial"/>
        <family val="2"/>
      </rPr>
      <t xml:space="preserve"> notranja stena </t>
    </r>
    <r>
      <rPr>
        <sz val="10"/>
        <rFont val="Arial"/>
        <family val="2"/>
      </rPr>
      <t>/predelna stena med delavnicama (okrog peči za keramiko)/, deb. 15 cm:</t>
    </r>
  </si>
  <si>
    <t>podkonstrukcija: sistemski tankostenski pocinkani profili, vgrajeni v vertikalnem rastru 62.5 cm!, kot samostojna stenska konstrukcija, kot npr.: Knauf CW ali enakovredno v medprostoru: mineralna kamena volna, deb. 10 cm,</t>
  </si>
  <si>
    <t>Suhomontažne mavčnokartonske obloge</t>
  </si>
  <si>
    <r>
      <t>N</t>
    </r>
    <r>
      <rPr>
        <b/>
        <vertAlign val="subscript"/>
        <sz val="10"/>
        <rFont val="Arial"/>
        <family val="2"/>
      </rPr>
      <t>1</t>
    </r>
    <r>
      <rPr>
        <b/>
        <sz val="10"/>
        <rFont val="Arial"/>
        <family val="2"/>
      </rPr>
      <t xml:space="preserve"> notranja stena</t>
    </r>
    <r>
      <rPr>
        <sz val="10"/>
        <rFont val="Arial"/>
        <family val="2"/>
      </rPr>
      <t xml:space="preserve"> /notranja stena/:</t>
    </r>
  </si>
  <si>
    <t>CLT nosilna stenska konstrukcija (glej poglavje lesena konstrukcija),</t>
  </si>
  <si>
    <r>
      <t>N</t>
    </r>
    <r>
      <rPr>
        <b/>
        <vertAlign val="subscript"/>
        <sz val="10"/>
        <rFont val="Arial"/>
        <family val="2"/>
      </rPr>
      <t>2</t>
    </r>
    <r>
      <rPr>
        <b/>
        <sz val="10"/>
        <rFont val="Arial"/>
        <family val="2"/>
      </rPr>
      <t xml:space="preserve"> notranja stena</t>
    </r>
    <r>
      <rPr>
        <sz val="10"/>
        <rFont val="Arial"/>
        <family val="2"/>
      </rPr>
      <t xml:space="preserve"> /notranja stena/:</t>
    </r>
  </si>
  <si>
    <r>
      <t>N</t>
    </r>
    <r>
      <rPr>
        <b/>
        <vertAlign val="subscript"/>
        <sz val="10"/>
        <rFont val="Arial"/>
        <family val="2"/>
      </rPr>
      <t>3</t>
    </r>
    <r>
      <rPr>
        <b/>
        <sz val="10"/>
        <rFont val="Arial"/>
        <family val="2"/>
      </rPr>
      <t xml:space="preserve"> notranja stena</t>
    </r>
    <r>
      <rPr>
        <sz val="10"/>
        <rFont val="Arial"/>
        <family val="2"/>
      </rPr>
      <t xml:space="preserve"> /stena med wc in tehničnim prostorom/:</t>
    </r>
  </si>
  <si>
    <t>gips-kartonska plošča 2 x 1,25 cm, tip npr.: GKFI Diamant, deb. 2,5 cm.</t>
  </si>
  <si>
    <r>
      <t>N</t>
    </r>
    <r>
      <rPr>
        <b/>
        <vertAlign val="subscript"/>
        <sz val="10"/>
        <rFont val="Arial"/>
        <family val="2"/>
      </rPr>
      <t>4</t>
    </r>
    <r>
      <rPr>
        <b/>
        <sz val="10"/>
        <rFont val="Arial"/>
        <family val="2"/>
      </rPr>
      <t xml:space="preserve"> notranja stena</t>
    </r>
    <r>
      <rPr>
        <sz val="10"/>
        <rFont val="Arial"/>
        <family val="2"/>
      </rPr>
      <t xml:space="preserve"> /med wc in wc/:</t>
    </r>
  </si>
  <si>
    <t>b.5</t>
  </si>
  <si>
    <r>
      <t>N</t>
    </r>
    <r>
      <rPr>
        <b/>
        <vertAlign val="subscript"/>
        <sz val="10"/>
        <rFont val="Arial"/>
        <family val="2"/>
      </rPr>
      <t>5</t>
    </r>
    <r>
      <rPr>
        <b/>
        <sz val="10"/>
        <rFont val="Arial"/>
        <family val="2"/>
      </rPr>
      <t xml:space="preserve"> notranja stena </t>
    </r>
    <r>
      <rPr>
        <sz val="10"/>
        <rFont val="Arial"/>
        <family val="2"/>
      </rPr>
      <t>/z inštalacijsko stena/:</t>
    </r>
  </si>
  <si>
    <t>inštalacijska ravnina, deb. 10 cm,</t>
  </si>
  <si>
    <t>OSB, deb. 2 cm,</t>
  </si>
  <si>
    <t>b.6</t>
  </si>
  <si>
    <r>
      <t>N</t>
    </r>
    <r>
      <rPr>
        <b/>
        <vertAlign val="subscript"/>
        <sz val="10"/>
        <rFont val="Arial"/>
        <family val="2"/>
      </rPr>
      <t>6</t>
    </r>
    <r>
      <rPr>
        <b/>
        <sz val="10"/>
        <rFont val="Arial"/>
        <family val="2"/>
      </rPr>
      <t xml:space="preserve"> notranja stena</t>
    </r>
    <r>
      <rPr>
        <sz val="10"/>
        <rFont val="Arial"/>
        <family val="2"/>
      </rPr>
      <t xml:space="preserve"> /stena med wc in hodnikom/:</t>
    </r>
  </si>
  <si>
    <t>b.7</t>
  </si>
  <si>
    <r>
      <t>N</t>
    </r>
    <r>
      <rPr>
        <b/>
        <vertAlign val="subscript"/>
        <sz val="10"/>
        <rFont val="Arial"/>
        <family val="2"/>
      </rPr>
      <t>7</t>
    </r>
    <r>
      <rPr>
        <b/>
        <sz val="10"/>
        <rFont val="Arial"/>
        <family val="2"/>
      </rPr>
      <t xml:space="preserve"> notranja stena</t>
    </r>
    <r>
      <rPr>
        <sz val="10"/>
        <rFont val="Arial"/>
        <family val="2"/>
      </rPr>
      <t xml:space="preserve"> /z inštalacijsko stena med WC in tehničnim prostorom/:</t>
    </r>
  </si>
  <si>
    <r>
      <t>N</t>
    </r>
    <r>
      <rPr>
        <b/>
        <vertAlign val="subscript"/>
        <sz val="10"/>
        <rFont val="Arial"/>
        <family val="2"/>
      </rPr>
      <t>8</t>
    </r>
    <r>
      <rPr>
        <b/>
        <sz val="10"/>
        <rFont val="Arial"/>
        <family val="2"/>
      </rPr>
      <t xml:space="preserve"> notranja stena</t>
    </r>
    <r>
      <rPr>
        <sz val="10"/>
        <rFont val="Arial"/>
        <family val="2"/>
      </rPr>
      <t xml:space="preserve"> /inštalacijska stena med senzorično sobo in kopalnico/:</t>
    </r>
  </si>
  <si>
    <t>tapicirana obloga (glej mizarska dela),</t>
  </si>
  <si>
    <t>b.8</t>
  </si>
  <si>
    <r>
      <t>N</t>
    </r>
    <r>
      <rPr>
        <b/>
        <vertAlign val="subscript"/>
        <sz val="10"/>
        <rFont val="Arial"/>
        <family val="2"/>
      </rPr>
      <t>11</t>
    </r>
    <r>
      <rPr>
        <b/>
        <sz val="10"/>
        <rFont val="Arial"/>
        <family val="2"/>
      </rPr>
      <t xml:space="preserve"> notranja stena </t>
    </r>
    <r>
      <rPr>
        <sz val="10"/>
        <rFont val="Arial"/>
        <family val="2"/>
      </rPr>
      <t>/med senzorično sobo hodnikom in delavnico/, deb. 15,5 cm:</t>
    </r>
  </si>
  <si>
    <t>SUHOMONTAŽNE STENE IN OBLOGE SKUPAJ:</t>
  </si>
  <si>
    <t>- pregled, čiščenje, vlaženje in pranje podlog;</t>
  </si>
  <si>
    <t>- obeleževanje višin in postavljanje potrebnih letev;</t>
  </si>
  <si>
    <t>- dobavo vsega materiala z vsemi transporti in manipulativnimi stroški;</t>
  </si>
  <si>
    <t>- napravo malt;</t>
  </si>
  <si>
    <t>- prevoz materiala in izdelkov na objekt, z nakladanjem, razkladanjem, skladiščenjem ter notranjimi transporti do mesta vgraditve;</t>
  </si>
  <si>
    <t>- čiščenje izdelkov po opravljenem delu in zavarovanje do predaje naročniku.</t>
  </si>
  <si>
    <t>- ves vgrajeni material mora imeti ustrezne izjave o skladnosti</t>
  </si>
  <si>
    <t>- do prevzema naročnika obremenjujejo vse poškodbe na izvedenih delih izvajalca, v kolikor neoporečno ne dokaže, da poškodbe niso nastale po njegovi krivdi.</t>
  </si>
  <si>
    <t>V ceni je zajeti  tudi pripadajoče nizkostenske zaključke, zaokrožnice, pripravo podlage po navodilih proizvajalca, silikoniziranje  stikov/vogalov s strajnoelastinik kitom v barvi fugirne mase  in zaključne profile,.... v kolikor niso navedeni posebej.</t>
  </si>
  <si>
    <t>Dobava in polaganje talne keramike.</t>
  </si>
  <si>
    <t>Po izboru odg. proj. arh. in skladno s arhitekturno shemo polaganja keramike in načrtom notranje opreme.</t>
  </si>
  <si>
    <t>talna keramika  v sanitarijah in kopalnici - veliko formatna keramika, glej sheme v projektu arhitekture, tip keramike: 41ZERO42; cosmo verde 80, barva: COSMO GRIGIO ali enakovredno</t>
  </si>
  <si>
    <t>cement - akrilno lepilo, npr.: Mapei-Keraflex ali enakovredno, 0,5 cm.</t>
  </si>
  <si>
    <t>stenska keramika  v sanitarijah in kopalnici - veliko formatna keramika, glej sheme v projektu arhitekture, tip keramike: 41ZERO42; cosmo verde 80, barva: COSMO GRIGIO, ali enakovredno</t>
  </si>
  <si>
    <t>Dobava in izvedba dvokomponentnega hidroizolacijskega premaza pred polaganjem keramike, na bazi cementnih veziv, sintetičnih polimerov in posebnih dodatkov, kot npr.: Mapelastic ali enakovredno. V ceni je zajeti tudi izvedbo hidroizolacijskih tipskih kotnih in vogalnih trakov.</t>
  </si>
  <si>
    <t>- dobavo osnovnega materiala za talne obloge</t>
  </si>
  <si>
    <t>- dobavo ostalega materiala</t>
  </si>
  <si>
    <t>- masa za izravnavo podloge</t>
  </si>
  <si>
    <t>- lepilo za lepljenje talnih oblog</t>
  </si>
  <si>
    <t>- obrobne letve</t>
  </si>
  <si>
    <t>- pritrdilni material za obrobne letve</t>
  </si>
  <si>
    <t>- snemanje izmer v objektu</t>
  </si>
  <si>
    <t>- pregled in čiščenje podlog</t>
  </si>
  <si>
    <t>- nanašanje izravnalne mase</t>
  </si>
  <si>
    <t>- vsa dela v delavnici in na objektu z dajatvami</t>
  </si>
  <si>
    <t xml:space="preserve">- prevoz materiala in orodja na objekt, z nakladanjem, razkladanjem </t>
  </si>
  <si>
    <t>- vsa dela in ukrepe po določilih veljavnih predpisov varstva pri delu</t>
  </si>
  <si>
    <t>- izvajalec mora predložiti vzorce v potrditev</t>
  </si>
  <si>
    <t>Pred izvedbo nujna izdelava vzorcev končno obdelane površine katere predhodno potrdi projektant arhitekture.</t>
  </si>
  <si>
    <t>Kitanje oz. tesnjenje stikov med prefabriciranimi ploščami. Količina je ocenjena!</t>
  </si>
  <si>
    <t>Kompletna izdelava tlaka zunanje terase (pergola) - štokan beton (prefabricirane plošče):</t>
  </si>
  <si>
    <t xml:space="preserve">Pred izvedbo mora izvajalec predložiti delavniške načrte - projekt montaže prefabriciranih plošč zunanje terase v pregled odgovornemu projektantu in temu prilagoditi vse potrebno za izvedbo podpornih nosilcev. </t>
  </si>
  <si>
    <r>
      <t xml:space="preserve">izdelava, transport, montaža, centriranje in učvrstitev, v obratu izdelanih armirano betonskih plošč, debeline 15 cm, beton </t>
    </r>
    <r>
      <rPr>
        <sz val="10"/>
        <rFont val="Arial"/>
        <family val="2"/>
      </rPr>
      <t>C30/37 in podporni nosilci 15/15 cm in 15/34 cm za prefabricirane plošče zunanje terase (pergola), prereza do 0,10 m3/m2/m1, beton C25/30, XC2, Dmax16. oziroma skladno z  načrtom gradbenih kostrukcij. Montažne plošče je potrebno izrisati, narediti kosovnico za posamezne prefabricirane elemente, elementi so različnih velikosti. Glej načrt 11.TP.SH.OP.1 - Shema obdelave površin - strop in tlaki terase,</t>
    </r>
  </si>
  <si>
    <t>montažni elementi so iz kvalitetnega betona, zgornja obdelava in obdelava je štokana in impregnirana. Pred izvedbo del mora izvajalec pripraviti recepturo, katero potrdi projektant in nadzornik. Točne dimenzije plošč bodo podane po izvedbi delavniške dokumentacije s strani izvajalca.</t>
  </si>
  <si>
    <t>armatura je zajeta pri betonskih delih,</t>
  </si>
  <si>
    <t>- prevoz materiala na objekt, z nakladanjem, razkladanjem, skladiščenjem in prenosi ;</t>
  </si>
  <si>
    <t>- vsa dela se izvajajo po barvni študiji ali po potrditvi projektanta in naročnik</t>
  </si>
  <si>
    <t>Slikanje mavčnokartonskih sten in oblog:</t>
  </si>
  <si>
    <t>priprava podlage (emulzija), glajenje 2x in 2x brušenje - izravnalna masa z uporabo  tipskih kotnikov na vogalih in armirno mrežico,</t>
  </si>
  <si>
    <t>Dobava, dostava in posaditev pokrovnih rastlin s prodcem po izbiri projektanta arhitekture ter dostava in posaditev dreves komplet s sadilno jamo in gnojenjem.</t>
  </si>
  <si>
    <t>Acer Palmatum Butterfly - nizko rastoč javor velikosti 1,5 m,</t>
  </si>
  <si>
    <t>Stipa tenuissima,</t>
  </si>
  <si>
    <t>Pennisetum alopecuroides Red Head XL - perjanka,</t>
  </si>
  <si>
    <t>Gaura lindheimeri Siskyou Pink - gavra,</t>
  </si>
  <si>
    <t>Helleborus Frosthiss Charmer XL - teloh,</t>
  </si>
  <si>
    <t>Molina caeruela - modra stožka,</t>
  </si>
  <si>
    <t>Eutrochium fistulosum - konjska griva,</t>
  </si>
  <si>
    <t>Actaea Simplex - cimicifuga.</t>
  </si>
  <si>
    <t>Dobava, dostava in vgradnja kovinskih robnikov proti cestišču.</t>
  </si>
  <si>
    <t>MAJER 7</t>
  </si>
  <si>
    <t>8340 ČRNOMELJ</t>
  </si>
  <si>
    <t>PAVILJON BREZA VDC ČRNOMELJ</t>
  </si>
  <si>
    <t>VARSTVENO DELOVNI CENTER ČRNOMELJ</t>
  </si>
  <si>
    <t xml:space="preserve">PZI </t>
  </si>
  <si>
    <t>JURE HENIGSMAN, mag. inž. arh., PA ZAPS 1947</t>
  </si>
  <si>
    <t>nepredvidena dela GO 5%</t>
  </si>
  <si>
    <t>O-1</t>
  </si>
  <si>
    <t>O-2</t>
  </si>
  <si>
    <t>O-3</t>
  </si>
  <si>
    <t>O-4</t>
  </si>
  <si>
    <t>O-5</t>
  </si>
  <si>
    <t>O-6</t>
  </si>
  <si>
    <t>O-7</t>
  </si>
  <si>
    <t>2,10×2,70</t>
  </si>
  <si>
    <t>2,40×2,70</t>
  </si>
  <si>
    <t>1,94×2,70</t>
  </si>
  <si>
    <t>1,60×0,60</t>
  </si>
  <si>
    <t>0,90×2,70</t>
  </si>
  <si>
    <t>1,37×2,70</t>
  </si>
  <si>
    <t>fiksna zasteklitev brez okvirja po shemi</t>
  </si>
  <si>
    <t>Obdelava špalete in vmesnega stebra</t>
  </si>
  <si>
    <t>Špaleta: lesen okvir iz lesenih desk (macesen) debeline 25 mm. Zunaj in znotraj. Glej shemo okna O-1</t>
  </si>
  <si>
    <t>Špaleta: lesen okvir iz lesenih desk (macesen) debeline 25 mm. Zunaj in znotraj. Glej shemo okna O-2</t>
  </si>
  <si>
    <t>Špaleta: lesen okvir iz lesenih desk (macesen) debeline 25 mm. Zunaj in znotraj. Glej shemo okna O-3</t>
  </si>
  <si>
    <t>Špaleta: lesen okvir iz lesenih desk (macesen) debeline 25 mm. Znotraj. Glej shemo okna O-4</t>
  </si>
  <si>
    <t>Špaleta: lesen okvir iz lesenih desk (macesen) debeline 25 mm. Zunaj in znotraj. Glej shemo okna O-5</t>
  </si>
  <si>
    <t>Špaleta: lesen okvir iz lesenih desk (macesen) debeline 25 mm. Zunaj in znotraj. Glej shemo okna O-6</t>
  </si>
  <si>
    <t>Špaleta: lesen okvir iz lesenih desk (macesen) debeline 25 mm. Zunaj in znotraj. Glej shemo okna O-7</t>
  </si>
  <si>
    <t>Varnostni razred</t>
  </si>
  <si>
    <t>Samozapiranje</t>
  </si>
  <si>
    <t>X</t>
  </si>
  <si>
    <t>manjše ali enako 1,3 W/m2K</t>
  </si>
  <si>
    <t>Zvočna izolacija</t>
  </si>
  <si>
    <t>V-1.1</t>
  </si>
  <si>
    <t>V-1.2</t>
  </si>
  <si>
    <t>V-2</t>
  </si>
  <si>
    <t>V-3</t>
  </si>
  <si>
    <t>V-4.1</t>
  </si>
  <si>
    <t>V-4.2</t>
  </si>
  <si>
    <t>V-5</t>
  </si>
  <si>
    <t>V-6</t>
  </si>
  <si>
    <t>V-7</t>
  </si>
  <si>
    <t>V-9</t>
  </si>
  <si>
    <t>V-10</t>
  </si>
  <si>
    <t>0,90×2,10</t>
  </si>
  <si>
    <t>1,95×2,70</t>
  </si>
  <si>
    <t>1,71×2,70</t>
  </si>
  <si>
    <t>2,10×2,55</t>
  </si>
  <si>
    <t>1,91×2,50</t>
  </si>
  <si>
    <t>drsna vrata</t>
  </si>
  <si>
    <t>Obdelava špalete</t>
  </si>
  <si>
    <t>glej shemo</t>
  </si>
  <si>
    <t xml:space="preserve">glej shemo </t>
  </si>
  <si>
    <t>Sečnja dreves na parceli investitorja -  drevesa do višine 25m. Postavitev zaščite za varno podiranje. Vključno z deponijo, zaščito, začasnim zapiranjem ceste, podiranjem, izkop čoka, obžagovanjem in razrezom debel na dolžino 4m. Razrezana polna debla se predajo naročniku na parceli gradnje. Lokacijo potrdi investitor. Veje in obžagan material, ter odstranjen čok se odpeljeta na deponijo.</t>
  </si>
  <si>
    <t>Prestavitev obstoječih manjših dreves in grmovnic. Drevesa se izkopljejo in prestavijo znotraj parcele investiorja.</t>
  </si>
  <si>
    <t>REKAPITULACIJA STROJNE INŠTALACIJE:</t>
  </si>
  <si>
    <t xml:space="preserve">V primeru kakršnihkoli nejasnosti iz popisa del ali iz projekta je le te potrebno razčistiti pred oddajo ponudbe z odgovornim projektantom. Vse izmere je potrebno preveriti po posameznih  projektih, v primeru nejasnosti se je potrebno posvetovati s projektantom. </t>
  </si>
  <si>
    <t>Vse mere navedene v popisu in v načrtih so projektantske, zato jih je treba obvezno kontrolirati na mestu samem. Pri izvedbi se je treba držati načrtov in navodil oz. tolmačenj projektanta. V primeru nejasnosti mora izvajalec del oz. ponudnik že v času izdelave ponudbe iskati ustrezna  tolmačenja vodilnega projektanta. V primeru, da izvajalec opazi v načrtu oz. detajlu napako, mora nanjo opozoriti, delo pa izvesti strokovno pravilno. 
V vsaki ceni in za komplet je zajeti vse za gotove montirane in finalno obdelane izdelke - objekt kot celoto v skladu s projektom, brez dodatnih del, z izdelavo vse montažne tehnične dokumentacije, detajlov izvedbe, katerih potrditev je potrebno zagotoviti s strani projektanta. V ceni vseh postavk je zajeti še vse ostalo iz razpisnih pogojev, kar s tem popisom ni zajeto</t>
  </si>
  <si>
    <t>zvajalec del je pred oddajo ponudbe dolžan preveriti ustreznost samih popisov del in količin glede na vse projekte, ki so mu na vpogled pri investitorju ali projektantu. V primeru odstopanj jih je dolžan zajeti v sklopu te ponudbe - ločeno ali kot nepredvidena dela tako, da je objekt sposoben izvesti v skladu z razpisnimi pogoji in pogodbo.</t>
  </si>
  <si>
    <t>SKUPNE POSTAVKE</t>
  </si>
  <si>
    <t>OGREVANJE - ENERGETIKA</t>
  </si>
  <si>
    <t>EM</t>
  </si>
  <si>
    <t>OPIS</t>
  </si>
  <si>
    <t>KOLIČINA</t>
  </si>
  <si>
    <t>CENA NA EM</t>
  </si>
  <si>
    <t>VREDNOST</t>
  </si>
  <si>
    <t>ŠT.</t>
  </si>
  <si>
    <t>ENERGETIKA</t>
  </si>
  <si>
    <t>Komplet toplotne crpalke</t>
  </si>
  <si>
    <t>1,00 kos Visokotemperaturna toplotna crpalka zemlja-voda za notranjo postavitev z vremensko odvisnim prilagajanjem temperature dvižnega voda potrebam objekta._x000D_
Krmilna enota toplotne crpalke, ki služi za nadzor in posluževanje z napravo oz. sistemom, je namešcena v napravi, posluževanje pa poteka preko zaslona in tastature na sprednjem delu naprave._x000D_
Zaprto ohišje kompresorskega dela naprave izolirano z vecslojno zvocno izolacijo visoke gostote._x000D_
Regulacija vbrizga hladiva v uparjalnik z elektronskim ekspanzijskim ventilom._x000D_
Vgrajena asimetricna plošcna prenosnika toplote iz nerjavecega jekla. Uparjalnik ima vgrajen patentiranim distributorjem hladiva za višjo ucinkovitost in zanesljivost delovanja naprave._x000D_
Možnost daljinskega upravljanja in nadzora delovanja toplotne crpalke in sistema._x000D_
Grelna moc / elektricna moc / COP pri W10/W35: 65,2 / 10,7 / 6,08_x000D_
Dodatno:_x000D_
- zvocna in toplotna izolacija kompresorjev_x000D_
Proizvod: Kronoterm_x000D_
Tip: WPG-60-1 HHTT7H D S 3F</t>
  </si>
  <si>
    <t>4,00 kos Antivibracijska podloga za toplotne crpalke_x000D_
Proizvod: Kronoterm_x000D_
Tip: AVP-6</t>
  </si>
  <si>
    <t>1,00 kos Dodatni razširitveni modul a regulacijo Termotronic 3000 za 2 dodatna mešalna kroga ogrevanje/hlajenje, ogrevanje bazena, krmiljenje alternativnega vira SSE, kotel na drva,…_x000D_
Proizvod: Kronoterm_x000D_
Tip: TT3003</t>
  </si>
  <si>
    <t>Lotani prenosnik toplote za toplotno crpalko WPG-60. Sklop vsebuje tudi montažno konzolo. Prenosnik toplote je izoliran s parazaporno toplotno izolacijo. _x000D_
Proizvod: Kronoterm_x000D_
Tip: LPT_5570</t>
  </si>
  <si>
    <t xml:space="preserve">Visokoucinkovita toplotna crpalka za varcno segrevanje sanitarne vode. Posebna izvedba OPTI-AIR z vodenim zrakom z možnostjo prikljucitve zracnih kanalov za poljubno in optimalno izbiro mesta zajema in izpusta zraka. Ostala oprema: hladilni sistem z VARIO-TEX, uparjalnik XL-OPTI, sistem postavitve EASY-PLACE, kondenzator DE-CEVNI, zašcite EMAIL-C-850, MG-PROTECT, PU50-CLOSE, EG-1,5. Naprava je v celoti razvita in kot na primer ali enakovredno proizvedena v SLOVENIJI._x000D_
Grelna moc (kompresor/el. grelo): 1,85 / 3,35 kW_x000D_
Elektricno grelo: 1,5 kW_x000D_
Elektricna moc: 0,56 kW_x000D_
COP (en 16147, EU 812/2013): 3,3 / 3,3_x000D_
Elektricno napajanje: ~230 V 50 Hz_x000D_
Elektricno varovanje: C16A_x000D_
Temperaturno obmocje delovanja: 5… 35°C_x000D_
Hladivo: R134A_x000D_
Kolicina hladiva: 1,2 kg_x000D_
Volumen bojlerja: 200l_x000D_
Prenosnik toplote: 0,91 m2_x000D_
Dimenzije: 700 x 680 x 1840 mm_x000D_
Masa: 128 kg_x000D_
Proizvod: Kronoterm_x000D_
Tip: WP2 LF-202S/1 E PV_x000D_
</t>
  </si>
  <si>
    <t>Zalogovnik hladilne ali ogrevalne vode pokončne izvedbe za ogrevalne naprave. Za boljšo izkoriščanje volumna zalogovnika so priključki primarnega in sekundarnega kroga tik pod vrhom  in na skrajnem spodnjem delu zalogovnika na boku. Priključka za primarni krog sta pravokotna na priključka za sekundarni krog. Zalogovnik ima 3 priključke Rp 1/2" za temperaturne tulke in/ali manometer, 1 priključek Rp 1/2" za odzračevanje na vrhu in 1 priključek Rp 1/2" na dnu za polnjenje/izpust. Toplotna in protikondenzna izolacija iz sintetičnega kavčuka zaprto celične strukture ter iz 50 mm poliesterskega flisa. Zunanji plašč iz sintetičnega usnja._x000D_
Tehnične podatki:_x000D_
- prostornina: 1.000 ltr.,_x000D_
- maksimalni obratovalni tlak: 3 bar,_x000D_
- premer brez toplotne izolacije: 790 mm,_x000D_
- premer s toplotno izolacijo: 954 mm,_x000D_
- višina zalogovnika brez toplotne izolacije: 2032 mm,_x000D_
- višina zalogovnika s toplotno izolacijo: 2082 mm,_x000D_
- masa zalogovnika: 157 kg,_x000D_
Proizvod: Kronoterm_x000D_
Tip: ZA_LA 1000/HK DN65</t>
  </si>
  <si>
    <t>Električno grelo za vgradnjo v zalogovnik ali bojler._x000D_
Premer prirobnice: 240 mm_x000D_
Vgradna dolžina: 630 mm_x000D_
Nazivna napetost: 3N~ 400 V 50 Hz_x000D_
Moč (možnost izbire): 20 / 30 / 35 / 45 kW_x000D_
Izbrana moč: 20kW</t>
  </si>
  <si>
    <t xml:space="preserve">Razdelilnik za dovod oz. povratek, z bombiranima pokrovoma, varjen, iz srednjetežke navojne cevi EN 10255 (DIN 2440), iz celega, erne, DN 50, dolžina 950mm, s prikljueki: 
2xDN40 in 2x DN32_x000D_
</t>
  </si>
  <si>
    <t>Prelivni regulator, odpira pri narašeajoeem diferenenem tlaku,  ohišje ventila iz medenine, z navojnim prikljuekom, vkljueno prikljuene vijaene zveze, PN 10, 
kot na primer ali enakovredno proizv. Danfoss AVDO DN 20</t>
  </si>
  <si>
    <t>Magnetni locevalnik necistoc za odstranjevanje tako magnetnih kot nemagnetnih delcev iz sistema centralnega ogrevanja in hlajenja.
Prednosti in lastnosti:
- 5-letna garancija,
- varen notranji magnet z visoko mocjo,
- zelo ucinkovito locevanje umazanije,
- varcevanje z energijo,
- zelo majhni delci, od 5 µm (= 0,005 mm) in vec, se locijo in odstranijo,
- umazanijo je mogoce odvajati med delovanjem sistema,
- zaporni ventili ali obvod niso potrebni,
- stalen nizek padec tlaka.
Tehnicni podatki:
- prikljucki: prirobnicni, DN50,
- medij: voda/glikol (maksimalno 50 %),
- nazivna pretocna hitrost: 1,5 m/s,
- nazivni pretok: 12,5 m3/h,
- maksimalni delovni tlak medija: 10 bar,
- maksimalna delovna temperatura medija: 110 °C,
- dp pri nazivnem pretoku: 2,9 kPa,
- standard izdelave: EN 13445,
- material ohišja: St. 37,
- volumen: 5 ltr.,
- masa (neto): 13 kg."
Proizvod: Kronoterm
Tip: MLN_BE050FM</t>
  </si>
  <si>
    <t>Termometer s kazalcem, bimetalni, okrov iz plastike, premer okrova 80 mm, potopna cev aksialna, iz medi, navojni prikljueek R 1/2, merilno obmoeje 0 do 120°C, merilna natanenost 2% od vrednosti skale.</t>
  </si>
  <si>
    <t>Manometer, vzmetni cevni, razred toenosti 1.6, premer okrova 63 mm, prikljueek R 1/4, radialno navzdol, vkljueno z manometersko pipo, merilno obmoeje 0 do 6,0 bar.</t>
  </si>
  <si>
    <t>Krogelna pipa za praznjenje, z zaporno kapo na verižici, vkljueno z vijaenim spojem za gibko cev, okrov iz medi, PN 10,  DN 15</t>
  </si>
  <si>
    <t>Avtomatski odzraeevalnik, s plovcem iz plastike, s protipovratnim elementom in zaporno pipo, okrov iz medi, PN 16, z navojnim prikljuekom R 1/2</t>
  </si>
  <si>
    <t>Visokoučinkovita elektronsko regulirana črpalka Č01
Obtočna črpalka s potopljenim rotorjem za cevno vgradnjo.
Hidravlični podatki
Največji obratovalni tlak PN: 10 bar
Črpalna višina H max: 8.4
Pretok Q max: 4.0
Podatki o motorju
Indeks energetske učinkovitosti (EEI): 0.21
Omrežni priključek: 1~230 V ±10%, 50/60 Hz
Število vrtljajev najm. nmin: 500 rpm
Število vrtljajev najv. nmax: 4800 rpm
Priključna moč (min.) P1 min: 10.0 W
Priključna moč P1 max: 75.0 W
Vrsta zaščite: IPX4D
Proizvod: Kronoterm
Tip: OC_DSH KWPG</t>
  </si>
  <si>
    <t>Obtoena erpalka za ogrevanje ali hlajenje Č04 in Č06 
-pretok 3,2 in 3,47 m3/h, 
-tlaena višina 4,3 in 3,6 kPa, 
z brezstopenjsko elektronsko regulacijo števila vrtljajev, z ECM elektromotorjem, z displejem, 
kot na primer ali enakovredno proizv. WILO tip Yonos MAXO 25/0,5-7 
-prikljuena napetost 1x230V, 
-el. prikljuena moe 120_x000D_
 W, 
nazivni tlak v okrovu PN 6, z navojnim prikljuekom, vkljueno z vijaenimi spoji DN 25</t>
  </si>
  <si>
    <t>Obtoena erpalka za ogrevanje ali hlajenje Č02 
-pretok 7,35 m3/h, 
-tlaena višina 5,5 kPa, 
z brezstopenjsko elektronsko regulacijo števila vrtljajev, z ECM elektromotorjem, z displejem, 
kot na primer ali enakovredno proizv. WILO tip Stratos MAXO 40/0,5-8 
-prikljuena napetost 1x230V, 
-el. prikljuena moe 280 W, 
nazivni tlak v okrovu PN 6, z navojnim prikljuekom, vkljueno z vijaenimi spoji DN 40</t>
  </si>
  <si>
    <t>Enako, razen  volumen posode je 80 l.</t>
  </si>
  <si>
    <t>Tripotni krogelni regulacijski ventil, z ohišjem in kroglo iz medenine, vretenom iz nerjavnega jekla, z elektromotornim pogonom za zvezno regulacijo, 24V, nazivni tlak PN 6, 
dopustna temp. medija do 110°C, z notranjim navojnim prikljuekom, 
kot na primer ali enakovredno proizv. BELIMO R3025-10-S2 + LR24A-SR, DN 25</t>
  </si>
  <si>
    <t>DN 50, KVS 243, priključek notranji navoj, temp. območje 0 - 110°C, hitrost 60 s/90°, telo pipe iz ponikljane medenine, PN 16, IP42, skupaj z elektromotronim pogonom, ON/OFF signal
Proizvod: Kronoterm
Tip: AMZ 112/230V DN50</t>
  </si>
  <si>
    <t>Zašeitna tulka za tipalo, iz nerjavnega jekla, vgradna dolžina 100 mm, navojni prikljueek R 1/2, vkljueno z varilno obojko. 
Proizv. DANFOSS tip ESMU</t>
  </si>
  <si>
    <t>Prikljucitev odtokov_x000D_
Povezave med iztoki iz varnostnih ventilov, filtrov in ostale opreme do odtocnih mest</t>
  </si>
  <si>
    <t>OSTALI GRELNI ELEMENTI</t>
  </si>
  <si>
    <t>Ventilatorski konvektor kasetne izvedbe z masko, za dvocevni sistem (ogrevanje/hlajenje) s trohitrostnim centrifuganim ventilatorjem, odzracevalno in izpustno pipico na registru, vgrajenim pralnim zracnim filtrom, lovilno kadjo za kondenzat s crpalko ter ustreznim montažnim in povezovalnim materialom. Barva po dogovoru z arhitektom oz. investitorjem
Hlajenje: Tn=26°C (dT=7/12°C)
Qhl,s=1,44kW
Proizvod: Aermec
Tip: FCL32
Dodatna oprema: 
- 3-potni ventil (standardno priložen)
- GLF10 maska
- AER503IR stenski termostat</t>
  </si>
  <si>
    <t xml:space="preserve">Ventilatorski konvektor kasetne izvedbe z masko, za dvocevni sistem (ogrevanje/hlajenje) s trohitrostnim centrifuganim ventilatorjem, odzracevalno in izpustno pipico na registru, vgrajenim pralnim zracnim filtrom, lovilno kadjo za kondenzat s crpalko ter ustreznim montažnim in povezovalnim materialom. Barva po dogovoru z arhitektom oz. investitorjem
Hlajenje: Tn=26°C (dT=7/12°C)
Qhl,s=1,8kW
Proizvod: Aermec
Tip: FCL62
Dodatna oprema: 
- 3-potni ventil (standardno priložen)
- GLF10M maska
-IR daljinec za upravljanje z konvektorjem (VMF-IR) </t>
  </si>
  <si>
    <t>Elektricni kopalniški radiator, bele barve, vkljucno konzole, cepi, z vgrajenim elektricnim grelnikom
Dim: 450x900
Pel=300W
Dodatna oprema:
- Elekticni temperaturni regulator RE10A_x000D_
Proizvod: KORADO ali enakovredno_x000D_
Tip: LINEAR CLASSIC- E 450x900</t>
  </si>
  <si>
    <t>TALNO OGREVANJE</t>
  </si>
  <si>
    <t>Cevovodi za talno ogrevanje, iz cevi iz zamreženega polietilena VPE PE-Xa, dobavljivo v kolutih po 120, 240 in 640m, po EN 15875, s difuzijsko zaporo po DIN 4726, serija S5.0, PN 6, zun. premer 16 x 2,0 mm.</t>
  </si>
  <si>
    <t>Dobava in vgradnja  kompleta zapornih in balansirnih ventilov za razdelilec talnega ogrevanje_x000D_
Za hidravlicno balansiranje in zapiranje dovoda/povratka razdelilca. Sestoji iz:_x000D_
- G 1/Rp1 dovodnega regulacijskega ventila za hidravlicno balansiranje in neodvisno zapiranje/odpiranje razdelilca, vkljucno z rocko in prikazom za nastavitev/zapiranje._x000D_
kvs vrednost: 5,4 m3/h_x000D_
- G1/Rp1 povratnega ventila za zapiranje/odpiranje razdelilca, vkljucno z rocko in prikazom zapiranja_x000D_
Material: ohišje izdelano iz medenine, rocki izdelani iz poliamida._x000D_
Maksimalni preizkusni tlak: 10 bar (voda)</t>
  </si>
  <si>
    <t xml:space="preserve">Folija za talno ogrevanje, za prekritje toplotne izolacije, izdelana iz polietilena, debelina folije 0,25mm, s potiskano mrežo, 100x1,03m mm, kot na primer ali enakovredno proizv. Uponor_x000D_
</t>
  </si>
  <si>
    <t xml:space="preserve">Dobava in vgradnja sistemske plošce za talno ogrevanje. Za cementne in samorazlivne cementne estrihe omogoca pravokotno in diagonalno pritrjevanje cevi z razlicnimi razmaki med cevmi za optimizirano vgradnjo ogrevalnih cevi, ki temelji na dejanski geometriji prostora z minimalnimi odpadki omogoca hitro in enostavno vgradnjo na trde/
mehke PS panele/plošce s pomocjo prekrivanja robov folije/plošce._x000D_
Razmak med cevmi pri pravokotni smeri: RA 5.0 – 10.0 – 15.0 – 20.0 – 27.5 – 33 cm
_x000D_
Pozor: uporabljena neto površina talnega ogrevanja, pri ponudbi upoštevati material za odrez_x000D_
Proizvod: Uponor_x000D_
Tip: Nubos plošca_x000D_
</t>
  </si>
  <si>
    <t>Za vgradnjo med estrihom in mejnimi gradbenimi deli (stena, ...), za talne konstrukcije v skladu z DIN 18560 in DIN EN 1264 z veckratno perforacijo za lažje odstranjevanje, zadnja stran samolepilna, sprednja stran s PE folijo in samolepilnim trakom, ki omogoca izdelavo tesnega spoja med obložno folijo in izolacijo ter natancno vgradnjo v kotih/vogalih posebej primerno za samorazlivne estrihe._x000D_
Material: zaprto celicni polietilen PE-LD_x000D_
Razred gradbenega material: B2_x000D_
Barva: modra</t>
  </si>
  <si>
    <t>Uponor Multi držalo loka_x000D_
Izdelano iz galvansko zašcitenega jekla. Služi kot opora/držalo cevem v predelu razdelilca.</t>
  </si>
  <si>
    <t>Uponor Multi zašcitna cev max 20mm 300x5mm_x000D_
Izdelana iz PE-LD, vzdolžno prerezana. Namenjena za zašcito cevi do dimenzije 20 mm pri prehodih skozi dilatacijska polja._x000D_
Dolžina: 300 mm</t>
  </si>
  <si>
    <t>Dodatek za estrih VD 450 20L_x000D_
Uporablja se kot dodatek za estrihe in malte izboljša kvaliteto estriha zaradi povecane plasticnosti in boljšega zadrževanja vode._x000D_
Ne sme se uporabljati v kombinaciji s samorazlivnimi ali anhidritnimi estrihi!_x000D_
Poraba pri debelini estriha 7 cm: približno 0.2 l/m2_x000D_
Minimalno prekritje cevi z estrihom: 30 mm pri 2kN/m2 ali 45 mm pri 5kN/m2 v povezavi z Uponorjevo izolacijo/sistemskimi plošcami za 5kN/m2_x000D_
Cas vezanja in sušenja: 21 dni</t>
  </si>
  <si>
    <t>Termopogon (on/off) za plasticni razdelilec_x000D_
z oznaceno pozicijo (odprto/zaprto), primeren za vgradnjo na Uponor Vario Plus razdelilce v povezavi z Uponor radijsko vodenim ali ožicenim regulacijskim sistemom. Ce ni napajanja, je termopogon zaprt. Zašciteno proti pršeci vodi, stopnja zašcite IP54. Primerno za delovanje pri temperaturi okolice do 60°C. 
Prikljucni navoj M30x1.5 mm - notranji.
 Višina: 54 mm
Skladnost: CE"_x000D_
Proizvod: Uponor_x000D_
Tip: Vario S termopogon NC_x000D_
MT 30x1,5 230V</t>
  </si>
  <si>
    <t>Dobava in vgradnja sobnega termostata_x000D_
Ožiceni prostorski termostat s tipalom relativne vlažnosti. _x000D_
Tipalo izmeri in prikaže dejansko temperaturo ter relativno vlažnost v prostoru._x000D_
Sestoji iz:_x000D_
- digitalnega sobnega termostata in tipala vlage _x000D_
- montažnega materiala_x000D_
Funkcije:_x000D_
- prikaz potrebe po ogrevanju/hlajenju na zaslonu_x000D_
- prikaz omejitve relativne vlage (RH) in maks. nastavitve_x000D_
- prikaz ekonomicnega/komfortnega nacina delovanja_x000D_
- posamicno nastavljanje nocne znižane temperature_x000D_
- rocni preklop med ogrevanjem/hlajenjem_x000D_
- možnost regulacije npr. sobne temperature (RT), notranje talno tipalo za min/maks temperaturo tal (RFT), oddaljeno tipalo (RS), zunanje oddaljeno tipalo (RO)_x000D_
- omogoceno hlajenje (za vsak prostor posebej)_x000D_
- temperaturno nastavitveno obmocje je med 5°C in 35°C_x000D_
Razred zašcite: IP30_x000D_
Barva: bela RAL 9016_x000D_
Zahteve: 4-žilni bus kabel_x000D_
Proizvod: Uponor_x000D_
Tip: Smatrix Base digitalni termostat + RH Style T-149 Bus</t>
  </si>
  <si>
    <t>RAZVOD</t>
  </si>
  <si>
    <t>Cevovodi iz preciznih jeklenih cevi, varjenih EN 10305-3 (DIN 2394), pocinkanih, mat. nelegirano jeklo 1.0308, spajanje s stisljivimi fitingi, vkljueno s fazonskimi kosi, vklj. cevnimi pritrdili, izoliranimi pred prenosom zvoka po trdnih telesih, kot na primer ali enakovredno proizv. GEBERIT tip Mapress, 
zun. premer 42 x 1,5 mm.</t>
  </si>
  <si>
    <t>Toplotna izolacija cevovodov, izvedena iz gibkih cevi iz sinteticne gume, obmocje uporabe med -50 do 110°C, požarni razred B-s3,d0 po EN 13501-1, koeficient toplotne prevodnosti &lt;0,038W/mK, odpornost na prehod vodne pare &gt;7000. _x000D_
Proizvod: Armacell_x000D_
Tip: Armaflex XG</t>
  </si>
  <si>
    <t>za cev DN15, debelina 13mm, XG-13x018</t>
  </si>
  <si>
    <t>za cev DN20, debelina 13mm, XG-13x022</t>
  </si>
  <si>
    <t>za cev DN25, debelina 19mm, XG-19x028</t>
  </si>
  <si>
    <t>za cev DN32, debelina 19mm, XG-19x035</t>
  </si>
  <si>
    <t>za cev DN40, debelina 25mm, XG-13x042</t>
  </si>
  <si>
    <t>Krogelna pipa za zapiranje konvektorjev, s polnim prehodom, z notranjim navojnim prikljuekom, okrov iz medi, z roeico za odpiranje, 
PN 16, DN 15</t>
  </si>
  <si>
    <t>Krogelna pipa, s polnim prehodom, z notranjim navojnim prikljuekom, okrov iz medi, z roeico za odpiranje, 
PN 16, DN 20</t>
  </si>
  <si>
    <t>SPLOŠNE POSTAVKE</t>
  </si>
  <si>
    <t>Polnjenje sistema ogrevanja z mehcano vodo. Vkljucno z zagonom sistema. Ob zagonu in v poizkusnem obratovanju preveriti in po potrebi scistiti cistilne kose.</t>
  </si>
  <si>
    <t>Kvaliteta vode za polnjenje sistema v smislu preprecevanja korozije v cevovodih in elementih mora odgovarjati ustreznim predpisom (npr. ÖNORM H 5195-1). Potrebno je pri polnjenju vzeti vzorec vode in narediti analizo. Po 4 do 6 tednih obratovanja sistem je potrebno iz sistema vzeti vzorce vodo in narediti analizo. Potrebno je primerjati rezultate analiz ob polnjenju in po obratovanju ter izdelati priporocila sistemsko vodo v smislu preprecevanja korozije (dodajanje ustreznih inhibitorjev)_x000D_
V primeru vgradnje naprav za odplinjanje sistemske vode, je pri dodajanju inhibitorjev, potrebno upoštevati navodila kot na primer ali enakovredno proizvajalca.</t>
  </si>
  <si>
    <t>Tesnostni in tlacni poizkus instalacije ter poizkusno obratovanje. vkljucno z kompletno izdelavo zapisnikov in potrebne dokumentacije DZO (dokazilo o zanesljivosti objekta)._x000D_
Preizkusi se izvedejo v skladu z veljavno zakonodajo.</t>
  </si>
  <si>
    <t>PREZRACEVALNE NAPRAVE IN POPREMA</t>
  </si>
  <si>
    <t>Dobava in montaža prezracevalne naprave_x000D_
Podstropna prezracevalna naprava z rekuperacijo.Križno tocni izmenjevalnik z izkoristkom do 75%. _x000D_
Vn=250m3/h_x000D_
Dim: 900x900x290mm_x000D_
Dodatna oprema: _x000D_
-kabelski daljinski upravljalnik NRC-01HE_x000D_
-kabel za povezavo med daljinskim upravljalnikom in rekuperatorjem - 20m_x000D_
Proizvod: Toshiba_x000D_
Tip: VN-250HE</t>
  </si>
  <si>
    <t>Dobava in montaža prezracevalne naprave_x000D_
Podstropna prezracevalna naprava z rekuperacijo.Križno tocni izmenjevalnik z izkoristkom do 75%. _x000D_
Vn=350m3/h_x000D_
Dim: 900x900x290mm_x000D_
Dodatna oprema: _x000D_
-kabelski daljinski upravljalnik NRC-01HE_x000D_
-kabel za povezavo med daljinskim upravljalnikom in rekuperatorjem - 20m_x000D_
Proizvod: Toshiba_x000D_
Tip: VN-350HE</t>
  </si>
  <si>
    <t>RAZVOD IN DISTRIBUCIJA</t>
  </si>
  <si>
    <t>Fleksibilna izolirana cev - akusticna_x000D_
Fleksibilna cev za izvedbo prikljuckov na vtocne in odtocne elemente, 3 slojna. Izdelana iz lepljenega aluminijastega zunanjega plašca, 25mm akusticne izolacije iz mineralne volne in notranjega plašca iz polipropilenske tekstilne obloge notranji plašc je vodoobojen in antibakterijski ter odporen na agresivno atmosfero cev izpolnjuje zahteve v skladu z EN 13180. Vkljucno tesnilni, spojni in pritrdilni material. _x000D_
Kot na primer :_x000D_
Proizvod: DEC international ali enakovredno_x000D_
Tip: SONODEC NON-WOVEN_x000D_
fi: 100mm</t>
  </si>
  <si>
    <t>Dobava in montaža elastomerne fleksibilne izolacije na osnovi sinteticnega kavcuka za izolacijo zracnih kanalov, prirobnic v hladilni in klimatski tehniki in procesni industriji za preprecevanje kondenzacije in energijske prihranke. EU požarna klasifikacija B-s3,d0 toplotna prevodnost pri 0°C je 0,035 W/m.K (plošce debeline 6mm do 25mm za ostale debeline cevi in plošc je topl. prevodnost pri 0°C  0,036 W/m.K koef. upora difuziji vodne pare je 10.000 za temp. obmocje od -50°C  do  +110°C trakovi in plošce lepljeni na površino do maks. +85°C. Toplotne mostove potrebno zašcititi s cevnimi nosilci Armafix AF oziroma Armafix X. Spoje (vzdolžne, precne, površino) potrebno lepiti z original Armaflex lepilom,  za cišcenje orodja, rok in razmašcevanje pa Armaflex Cistilo. CE certifikat v skladu z EN 14304. Na zunanjih instalacijah je izolacijo potrebno zašcititi z:  Armafinish 99 - zašcitni premaz v beli in sivi barvi  ali z oblogo Arma-Chek.</t>
  </si>
  <si>
    <t>19mm izolacije za VTZ voden po ogrevanih prostorih,_x000D_
tip: Armaflex XG-19x99/E</t>
  </si>
  <si>
    <t>13mm izolacije za ZUZ in ZAZ voden do rekuperatorja,_x000D_
tip: Armaflex XG-13x99/E</t>
  </si>
  <si>
    <t>Prezračevalni ventil za odvod zraka, izdelan iz jeklene ploeevine, lakiran v standardni beli barvi, z nastavljivim krožnikom okrogle oblike, 
kot na primer ali enakovredno proizv. SYSTEMAIR tip EFF, velikost 100</t>
  </si>
  <si>
    <t>Prezračevalni ventil za odvod zraka, izdelan iz jeklene ploeevine, lakiran v standardni beli barvi, z nastavljivim krožnikom okrogle oblike, 
kot na primer ali enakovredno proizv. SYSTEMAIR tip EFF, velikost 125</t>
  </si>
  <si>
    <t>Prezračevalni ventil za dovod zraka, izdelan iz jeklene ploeevine, lakiran v standardni beli barvi, z nastavljivim krožnikom okrogle oblike, 
kot na primer ali enakovredno proizv. SYSTEMAIR tip TFF, velikost 125</t>
  </si>
  <si>
    <t>Zaporna loputa za zapiranje kanalov ob izklopu rekuperatorja. Prirejena za vgradnjo v sisteme spiro kanalov. Sestavljena iz ohišja in lamele iz pocinkane plocevnine ter mehanizma za nastavljanje kota lamel, vkljucno spojni in pritrdilni material._x000D_
M4 - 230V pogon z vzmetjo_x000D_
Dimenzije: fi160mm_x000D_
Proizvod: Systemair_x000D_
Tip: TUNE-R-160-2-M4</t>
  </si>
  <si>
    <t>Kvadratni dušilec_x000D_
Dušilec zvoka za zmanjšanje krupa v kanalih. Prikljucek fi160mm._x000D_
Dim: 260x280x1000mm_x000D_
Proizvod: Pichler_x000D_
Tip: USD160</t>
  </si>
  <si>
    <t>Zunanja fasadna_x000D_
rešetka za preprecevanje vnosa grobih delcv, dimenzije fi200mm</t>
  </si>
  <si>
    <t>NOTRANJA VODOVODNA OPREMA</t>
  </si>
  <si>
    <t>Sistem trostopenjske filtracije sanitarno vodo _x000D_
s sitom 100  + 50 + 5 µm, DN25_x000D_
Prikljueek R1"_x000D_
Pretok do 4,5m3/h_x000D_
Proizvod: Atlas, ali enakovredno_x000D_
Tip: TRIPLEX PLUS 3P SX</t>
  </si>
  <si>
    <t>Membranska tlaena ekspanzijska posoda, kot na primer ali enakovredno proizv. REFLEX tip Refix DD, za sanitarno vodo, pretoene izvedbe, 
maks. dovoljena delovna temp. 70°C, 
maks. delovni tlak 10 bar,
vkljueno s prikljuenim setom "flowjet", 
volumen posode je 35 l.</t>
  </si>
  <si>
    <t>Reducirni ventil, kot na primer ali enakovredno proizv. CALEFFI 5350, za vodo, z nastavitvijo tlaka, ohišje iz prešane medenine, z navojnim prikljuekom, DN 25 (R 1)</t>
  </si>
  <si>
    <t>Regulator temperature brez pomožne energije, kot omejevalnik temperature, ki zapira pri rastoei temperaturi, 
za vgradnjo v povratek, vkljueno z dezinfekcijskim modulom, 
maks. delovna temeratura 100°C, 
nastavitveno obmoeje 70°C,
ohišje ventila iz rdeee litine, z navojnim prikljuekom, PN 10, 
kot na primer ali enakovredno proizv. DANFOSS tip MTCV-B, DN 15</t>
  </si>
  <si>
    <t>Krogelna pipa, z navojnim prikljuekom, PN 16, ravna izvedba, z izpustnim ventilom, ohišje iz prešane medenine, z roeico, DN 15</t>
  </si>
  <si>
    <t>Vzmetni varnostni ventil,  nadtlak odpiranja 6 bar, kot visokohodni ventil, z notranjim navojnim prikljuekom, s prezraeevalno pripravo, okrov iz medi, z mehko zatesnitvijo, PN 16, vstopna odprtina DN 20</t>
  </si>
  <si>
    <t>Obtoena erpalka za sanitarno vodo  
-pretok 0,20 m3/h, 
-tlaena višina 30 kPa, 
z elektronsko regulacijo delovanja, upravljajnje, 
kot na primer ali enakovredno proizv. WILO tip Stratos PICO-Z 20/1-4 
-prikljuena napetost 1x230V, 
-el. prikljuena moe maks. 25 W, 
nazivni tlak v okrovu PN 10, z navojnim prikljuekom, vkljueno z vijaenimi spoji DN 15</t>
  </si>
  <si>
    <t>za cev DN12, debelina 13mm, XG-13x018</t>
  </si>
  <si>
    <t>za cev DN15, debelina 13mm, XG-13x022</t>
  </si>
  <si>
    <t>za cev DN20, debelina 13mm, XG-13x028</t>
  </si>
  <si>
    <t>za cev DN25, debelina 19mm, XG-19x035</t>
  </si>
  <si>
    <t>SANITARNA OPREMA</t>
  </si>
  <si>
    <t>Komplet umivalnik,</t>
  </si>
  <si>
    <t>1,00 kos Nosilno ogrodje za umivalnik, za vgradnjo v montažno steno, z nastavljivim nosilcem za kotne ventile in odtoeno cev, kot na primer ali enakovredno proizv. GEBERIT tip DUOFIX 111.486, z nastavljivimi nogami po višini in pritrdilnim elementom za keramiko z nastavljivo osno razdaljo, vkljueno z odtoeno cevjo s kolenom.</t>
  </si>
  <si>
    <t>2,00 kos Kotni ventil, z navojnim priključkom DN 15, izhodni priključek DN 10 z matico, z vgrajenim tesnilom na priključku, kot na primer ali enakovredno proizv. SCHELL, iz medenine, pokroman, s pokromanim ročajem in natično rozeto, z možnostjo nastavitve.</t>
  </si>
  <si>
    <t>Komplet WC,</t>
  </si>
  <si>
    <t>1,00 kos Nosilno ogrodje za stenski WC, vklj. s podometnim splakovalnikom za aktiviranje spredaj, tipka ni vključena, za vgradnjo v montažno steno, z nastavljivimi nogami po višini in pritrdilnim elementom za keramiko z osno razdaljo 180 in 230 mm, kot na primer ali enakovredno proizv. GEBERIT tip DUOFIX 111.367.00.5, z vgrajenim kotnim ventilom R 1/2 in vodnim priključkom, vključno z dotočno in odtočno cevjo s kolenom.</t>
  </si>
  <si>
    <t>1,00 kos Kotni ventil, z navojnim priključkom DN 15, izhodni priključek DN 10 z matico, z vgrajenim tesnilom na priključku, kot na primer ali enakovredno proizv. SCHELL, iz medenine, pokroman, s pokromanim ročajem in natično rozeto, z možnostjo nastavitve.</t>
  </si>
  <si>
    <t>Komplet prhe, primerne za gibalno ovirane osebe, sestavljen iz:</t>
  </si>
  <si>
    <t>1,00 kos Nosilno ogrodje za tuš kad, za vgradnjo v montažno steno, z nastavljivimi nogami po višini, kot na primer ali enakovredno proizv. GEBERIT tip DUOFIX 111.771, z nosilcem za nadometno stensko armaturo,</t>
  </si>
  <si>
    <t>1,00 kos Odtočna kanaleta za tuš, s kanalom za prosto vgradnjo, s prirobnico in tesnilno membrano med kanaleto in zaključnim tlakom, z nastavljivo višino vgradnje, s sifonom z možnostjo čiščenja, z iztokom DN50_x000D_
Vključno pokrov za kanaleto Twist_x000D_
Proizvod: ACO_x000D_
Tip: ShowerDrain E+</t>
  </si>
  <si>
    <t>Komplet umivalnik, sestavljen iz:</t>
  </si>
  <si>
    <t>1,00 kos Nosilno ogrodje za umivalnik, za vgradnjo v montažno steno, z nastavljivim nosilcem za kotne ventile in odtoeno cev, kot na primer ali enakovredno proizv. GEBERIT tip DUOFIX 111.489, z nastavljivimi nogami po višini in pritrdilnim elementom za keramiko z nastavljivo osno razdaljo, vkljueno z odtoeno cevjo in vgradnim sifonom.</t>
  </si>
  <si>
    <t>Komplet WC za gibalno ovirane osebe, sestavljen iz:</t>
  </si>
  <si>
    <t>1,00 kos Nosilno ogrodje za stenski WC, vklj. s podometnim splakovalnikom za aktiviranje spredaj, tipka ni vkljueena, za vgradnjo v montažno steno, z nastavljivimi nogami po višini in pritrdilnim elementom za keramiko z osno razdaljo 180 in 230 mm, kot na primer ali enakovredno proizv. GEBERIT tip DUOFIX 111.324, invalidski, z vgrajenim kotnim ventilom R 1/2 in vodnim prikljuekom, vkljueno z dotoeno in odtoeno cevjo s kolenom.</t>
  </si>
  <si>
    <t>Oprema za enojno pomivalno korito, sestavljeno iz:</t>
  </si>
  <si>
    <t>1,00 kos Nosilno ogrodje za umivalnik, za vgradnjo v montažno steno, z nastavljivim nosilcem za kotne ventile in odtoeno cev, kot na primer ali enakovredno proizv. GEBERIT tip DUOFIX 111.480, z nastavljivimi nogami po višini in pritrdilnim elementom za keramiko z nastavljivo osno razdaljo, vkljueno z odtoeno cevjo in vgradnim sifonom.</t>
  </si>
  <si>
    <t>1,00 kos Kotni ventil, z navojnim priključkom DN 15, izhodni priključek DN 10 z matico, kombimiran, s priključkom za pralni stroj, kot na primer ali enakovredno proizv. SCHELL, iz medenine, pokroman, s sitom, s pokromanim ročajem in natično rozeto, z možnostjo nastavitve.</t>
  </si>
  <si>
    <t>FEKALNA KANALIZACIJA</t>
  </si>
  <si>
    <t>Cevovodi za odpadno vodo iz  PP cevi, odpornih na vroeo vodo, z natienimi obojkami po EN 1451-1, z vgrajenim tesnilnim obroekom, kot na primer ali enakovredno proizv. Valsir, tip: PP, ali enakovredno, vkljueno s fazonskimi kosi, polaganje v poslopjih, _x000D_
d 50</t>
  </si>
  <si>
    <t>Talni cevovodi za odpadno vodo, iz trdega PVC, z natienimi obojkami, EN 1401-1, SN4, DN 100, (d110), spoj s tesnilnim obroeem, v dolžini je zajet dodatek za fazonske kose, polaganje na obstojeeo posteljico v zemljišeu.</t>
  </si>
  <si>
    <t>Strešna kapa, iz plastike PP, vklj. s pritrdilnim materialom, okroglega preseka, D 100 mm</t>
  </si>
  <si>
    <t>Sifon za kondenzat, izdelan iz plastike PP, z vodno in mehansko smradno zaporo, z ohišjem za podometno vgradnjo, prikljueki vertikalno, dotok DN 32, odtok DN 32, 
kot na primer ali enakovredno proizv. HL138</t>
  </si>
  <si>
    <t>Talni odtok iz plastike, s sifonom, iztok 3°, vrsta plastike trdi PE, prikljueek DN 50, z nasadnim kosom in okvirjem rešetke, nasadni kos nastavljiv po višini, rešetka iz nerjavnega jekla. Nazivne mera okvirja rešetke 100 x 100 mm.</t>
  </si>
  <si>
    <t>Spiranje in dezinfekcija tlaenega cevovoda za pitno vodo pred zagonom, sredstvo za sterilizacijo klor, vkljueno izdelava strokovnega poroeila pooblašeene organizacije,</t>
  </si>
  <si>
    <t>Bakteriološka analiza vode in izdaja poroeila</t>
  </si>
  <si>
    <t>Vodotesno tesnenje instalacij proti terenu in na streho</t>
  </si>
  <si>
    <t>Pripravljalna in zakljucna dela v katero je zajeto zarisovanje, barvanje, čiščenje razvodov, čiščenje gradbišča...</t>
  </si>
  <si>
    <t>Splošni, transportni in manipulativni stroški potrebni za izvedbo projekta, potrjevanje in vrisovanje sprememb ob izvedbi gradnje (potrditev investitorja in projektanta), primopredaja objekta s predajo ustrezne dokumentacije (certifikati, dokazila, izjave, porocila, ipd.).</t>
  </si>
  <si>
    <t>OGREVANJE SKUPAJ</t>
  </si>
  <si>
    <t>PREZRAČEVANJE SKUPAJ</t>
  </si>
  <si>
    <t>VODOVOD IN KANALIZACIJA SKUPAJ</t>
  </si>
  <si>
    <t>1,00 kos Hidravlicni modul za toplotni crpalki WPG-55 in WPG-60. Gre za tovarniško izvedeno vezavo funkcionalnih komponent, ki omogocajo delovanje sistema v režimih ogrevanja, hlajenja in pasivnega hlajenja. Cevne povezave so izolirane s parozaporno izolacijo. Crpalki v modulu sta visokoucinkoviti EC crpalki z zveznim spreminjanjem hitrosti delovanja. Modul je predviden za montažo nad toplotno crpalko oz. ob njej. Izvesti je potrebno povezave (brez gumi-komprenzatorji) na TC (ni potrebno vgraditi ventilov) in na prenosnik toplote za podtalnico ter zalogovnik (z gumi-komprenzatorji), pri teh dveh povezavah je potrebna vgradnja zapornih ventilov.
Dimenzije: Š x V x G = 1300 x 800 x 800 mm
Masa: 106 kg
Prikljucki: R 2""
Vsebuje:
 - 2 x EC obtocna crpalka (primar in sekundar),
 - 2 x modul za krmiljenje EC crpalk,
 - 8 x zaporni ventil z motornim pogonom,
 - cevna povezava iz bakrenih cevi,
 - zaprtocelicna toplotna izolacija.
Proizvod: Kronoterm
Tip: HM-WPG 5560 OHP-SV</t>
  </si>
  <si>
    <t>STROJNE INŠTALACIJE SKUPAJ:</t>
  </si>
  <si>
    <t>TIPSKA OPREMA</t>
  </si>
  <si>
    <t>MIZARSKA OPREMA</t>
  </si>
  <si>
    <t xml:space="preserve">Komplet Umivlanik za gibalno ovirane sestoječ iz: </t>
  </si>
  <si>
    <t>medeninastim pokromanim odtočnim ventilom f 32 mm s čepom na verižici,</t>
  </si>
  <si>
    <t>kompletno z vsem vezalnim materialom, konzolami, podložkami, pritrdilnim in tesnilnim materialom.</t>
  </si>
  <si>
    <t>ali enakovredno</t>
  </si>
  <si>
    <r>
      <t xml:space="preserve">stoječa enoročna mešalna baterija za gibalno ovirane </t>
    </r>
    <r>
      <rPr>
        <b/>
        <sz val="10"/>
        <rFont val="Arial"/>
        <family val="2"/>
      </rPr>
      <t>LAUFEN PRO LIBERTY</t>
    </r>
    <r>
      <rPr>
        <sz val="10"/>
        <rFont val="Arial"/>
        <family val="2"/>
      </rPr>
      <t>, kromirane, model HF500903100094, komplet</t>
    </r>
  </si>
  <si>
    <t>Kompletno stranišče sestoječe iz:</t>
  </si>
  <si>
    <t>vključno z zidno rozeto in pokromano fleksibilno cevjo fi10 mm, dolžine cca. 40 cm,</t>
  </si>
  <si>
    <t>pripadajoča sedežna deske s pokrovom, vključno s ponikljanimi ležaji in vijaki ter gumijasto manšeto in odbijači,</t>
  </si>
  <si>
    <r>
      <t xml:space="preserve">Aktivna tipka za splakovalnik </t>
    </r>
    <r>
      <rPr>
        <b/>
        <sz val="10"/>
        <rFont val="Arial"/>
        <family val="2"/>
      </rPr>
      <t>Geberit Sigma 30</t>
    </r>
    <r>
      <rPr>
        <sz val="10"/>
        <rFont val="Arial"/>
        <family val="2"/>
      </rPr>
      <t>, bela krom, tipka za dvokoličinsko splakovanje</t>
    </r>
  </si>
  <si>
    <t>skrit sifon v steni za gibalno ovirane</t>
  </si>
  <si>
    <t>Komplet dodatne opreme za WC:</t>
  </si>
  <si>
    <t>REKAPITULACIJA OPREMA:</t>
  </si>
  <si>
    <t>Komplet dodatne opreme za samostojne lijake:</t>
  </si>
  <si>
    <t xml:space="preserve">Komplet Umivlanik za wc zaposlene: </t>
  </si>
  <si>
    <t>Kompletno stranišče za wc zaposlene:</t>
  </si>
  <si>
    <t xml:space="preserve">Komplet samostojni lijaki: </t>
  </si>
  <si>
    <r>
      <t xml:space="preserve">Umivalnik iz keramike I. Klase, velikosti 550 x 380 x 95 mm kot npr.: </t>
    </r>
    <r>
      <rPr>
        <b/>
        <sz val="10"/>
        <rFont val="Arial"/>
        <family val="2"/>
      </rPr>
      <t>LAUFEN PRO S</t>
    </r>
    <r>
      <rPr>
        <sz val="10"/>
        <rFont val="Arial"/>
        <family val="2"/>
      </rPr>
      <t xml:space="preserve"> barve 000 White, model 104 - ena centralna odprtina in varnostni preliv H8189580001041</t>
    </r>
  </si>
  <si>
    <r>
      <t>konzolne WC školjke iz sanitarne keramike I. klase s stenskim iztokom kot npr.:</t>
    </r>
    <r>
      <rPr>
        <b/>
        <sz val="10"/>
        <rFont val="Arial"/>
        <family val="2"/>
      </rPr>
      <t xml:space="preserve"> Norbit LAUFEN PRO LIBERTY</t>
    </r>
    <r>
      <rPr>
        <sz val="10"/>
        <rFont val="Arial"/>
        <family val="2"/>
      </rPr>
      <t>, dimenzij 700 x 360 x335 mm, model  H8219600000001</t>
    </r>
  </si>
  <si>
    <r>
      <t xml:space="preserve">stoječa enoročna mešalna baterija za gibalno ovirane Norbit  </t>
    </r>
    <r>
      <rPr>
        <b/>
        <sz val="10"/>
        <rFont val="Arial"/>
        <family val="2"/>
      </rPr>
      <t>LAUFEN PRO LIBERTY</t>
    </r>
    <r>
      <rPr>
        <sz val="10"/>
        <rFont val="Arial"/>
        <family val="2"/>
      </rPr>
      <t>, kromirane, model HF500903100094, komplet</t>
    </r>
  </si>
  <si>
    <r>
      <t xml:space="preserve">Umivalnik iz keramike I. Klase, velikosti 600 x 550 z 150 mm kot npr.: Norbit </t>
    </r>
    <r>
      <rPr>
        <b/>
        <sz val="10"/>
        <rFont val="Arial"/>
        <family val="2"/>
      </rPr>
      <t>LAUFEN PRO LIBERTY</t>
    </r>
    <r>
      <rPr>
        <sz val="10"/>
        <rFont val="Arial"/>
        <family val="2"/>
      </rPr>
      <t xml:space="preserve"> barve 000 White, model 104 - ena centralna odprtina in varnostni preliv H811950</t>
    </r>
  </si>
  <si>
    <r>
      <t xml:space="preserve">Sifon kot npr.: </t>
    </r>
    <r>
      <rPr>
        <b/>
        <sz val="10"/>
        <rFont val="Arial"/>
        <family val="2"/>
      </rPr>
      <t>Norbit Oioli 25605</t>
    </r>
  </si>
  <si>
    <r>
      <t xml:space="preserve">stoječa enoročna mešalna baterija iz nerjavečega jekla </t>
    </r>
    <r>
      <rPr>
        <b/>
        <sz val="10"/>
        <rFont val="Arial"/>
        <family val="2"/>
      </rPr>
      <t>Norbit Oioli 25900</t>
    </r>
  </si>
  <si>
    <t>Komplet oprema za tuš:</t>
  </si>
  <si>
    <r>
      <t xml:space="preserve">Tuš mešalna baterija </t>
    </r>
    <r>
      <rPr>
        <b/>
        <sz val="10"/>
        <rFont val="Arial"/>
        <family val="2"/>
      </rPr>
      <t>Norbit Oioli 25921</t>
    </r>
  </si>
  <si>
    <r>
      <t xml:space="preserve">Stropna tuš konzola  </t>
    </r>
    <r>
      <rPr>
        <b/>
        <sz val="10"/>
        <rFont val="Arial"/>
        <family val="2"/>
      </rPr>
      <t>Norbit Oioli 1913 Inox- life</t>
    </r>
  </si>
  <si>
    <r>
      <t xml:space="preserve">Stenska tuš konzola  </t>
    </r>
    <r>
      <rPr>
        <b/>
        <sz val="10"/>
        <rFont val="Arial"/>
        <family val="2"/>
      </rPr>
      <t>Norbit Oioli 25137</t>
    </r>
  </si>
  <si>
    <r>
      <t xml:space="preserve">Sedalo za tuš kabino kot npr.: </t>
    </r>
    <r>
      <rPr>
        <b/>
        <sz val="10"/>
        <rFont val="Arial"/>
        <family val="2"/>
      </rPr>
      <t>Koin HS320</t>
    </r>
  </si>
  <si>
    <r>
      <t xml:space="preserve">Ročaja za gibalno ovirane iz kovine, prašno barvano v belo barvo, dvižna konstukcija, fiksirano v steno dimenzij 30 x 10 x 75 cm, kot npr.: </t>
    </r>
    <r>
      <rPr>
        <b/>
        <sz val="10"/>
        <rFont val="Arial"/>
        <family val="2"/>
      </rPr>
      <t>Koin BG080</t>
    </r>
    <r>
      <rPr>
        <sz val="10"/>
        <rFont val="Arial"/>
        <family val="2"/>
      </rPr>
      <t>1 ali enakovredno</t>
    </r>
  </si>
  <si>
    <t>SANITARNA OPREMA SKUPAJ</t>
  </si>
  <si>
    <t xml:space="preserve">Garderobne omarice - kovinske </t>
  </si>
  <si>
    <t>Regal za delavnico</t>
  </si>
  <si>
    <t>Mize za delavnico</t>
  </si>
  <si>
    <t>Miza za pisarno 1</t>
  </si>
  <si>
    <t>Miza za pisarno 2</t>
  </si>
  <si>
    <t>Omara za pisarno z drsnimi vrati</t>
  </si>
  <si>
    <t>Šolska garderobna omarica ZAK SMS - dvojna vrata po višinini. Dvojna omarica po višini. S klučavnico, svetlo sive barve. Tip SMS 312 dimenzij 1800 x 300 x 500 mm.</t>
  </si>
  <si>
    <t>Kovinski podmizni predalnik</t>
  </si>
  <si>
    <t>Kovinski predalnik v barvi RAL 7035, s tremi predali, s ključavnico, dimenzij cca 400 x 600 x 560 mm. Na kovinskih in gumi koleščkih.</t>
  </si>
  <si>
    <t>TIPSKA OPREMA SKUPAJ</t>
  </si>
  <si>
    <t>Pisarniški stol</t>
  </si>
  <si>
    <t>MIZARSKA OPREMA SKUPAJ</t>
  </si>
  <si>
    <t>OPREMA SKUPAJ</t>
  </si>
  <si>
    <t>OPREMA</t>
  </si>
  <si>
    <t>Stol za delavnico in večnamenski prostor</t>
  </si>
  <si>
    <t>barva stola 24, barva tekstila M15</t>
  </si>
  <si>
    <t>barva stola 21, barva tekstila M14</t>
  </si>
  <si>
    <t>barva stola 13, barva tekstila M17</t>
  </si>
  <si>
    <t>Polipropilenski stol z vsaj 30% ojačanih steklenih vlaken. Reciklabilen material. UV odporna in antistatična površina. Sedalna površina iz tekstilne obloge in pene gramature vsaj 100 kg/m3. Na stiku s talno površino gumiaste podložke. Z možnostjo nalaganja. Višina sedalne površine na 450 mm, višina stola 780 mm, izdelani iz enega kosa kot npr. ACTIU WING 4 legs v naslednjih barvah in količinah ali enakovredno.</t>
  </si>
  <si>
    <t>barva stola 00, barva tekstila M23</t>
  </si>
  <si>
    <t>Pisarniški stol na kolesih iz aluminijastega podnožja, na koleščkih, s tekstilno oblogo iz PE pebe in ročaji. Sedež z nižjim in višjim hrbtiščem, iz fleksibilne PU pene (75-80kg/m3) preko kovinske konstukcije. ACS tehnologija dvigovanja sedalne površine. Nastavitev globine sedeža za cca 60 mm. Ročaji in podnožje iz sivega aluminija in koleščki za trdo podlago. Kot npr. ACTIU CRON serija Sport skupina teksila M Melange. Nastavitev višine sedišča od 440 do 540 mm</t>
  </si>
  <si>
    <t>visoko hrbtišče barva  svetlo zelena Fabric M Step</t>
  </si>
  <si>
    <t>nizko hrbtišče barva  svetlo zelena Fabric M Step</t>
  </si>
  <si>
    <r>
      <t xml:space="preserve">Svetlobni projektor za senzorično sobo - aura projektor. </t>
    </r>
    <r>
      <rPr>
        <sz val="10"/>
        <rFont val="Arial"/>
        <family val="2"/>
      </rPr>
      <t xml:space="preserve"> Tipa projektor SNIP 9SNIP.</t>
    </r>
  </si>
  <si>
    <t>Kovinska omara z drsnimi vrati ZAK SBM, globine 435 mm in višine 1990 mm, skupne dolžine 4000 mm, v barvi RAL 7035.</t>
  </si>
  <si>
    <t>Lesene mize na kovinskem okvirju kovinskih profilov 40 x 40 mm. Varjen okvir, prašno barvan na RAL 7035, lesena deska iz vezane plošče 25 mm, tapicirana po površini z mizarskim linolejem Forbo furniture v modri barvi. Čelo mezane plošče brušeno, lakirano. Dimenzij 1600 x 900 mm, skupne višine 730 mm</t>
  </si>
  <si>
    <t>Lesene mize na kovinskem okvirju kovinskih profilov 40 x 40 mm. Varjen okvir, prašno barvan na RAL 7035, lesena deska iz vezane plošče 25 mm, tapicirana po površini z mizarskim linolejem Forbo furniture v modri barvi. Čelo mezane plošče brušeno, lakirano. Dimenzij 2400 x 800 mm, skupna višina mize 730 mm</t>
  </si>
  <si>
    <t>Barvan arhivski regal ZAK SP. Kovinski regal na zatični sistem s C stebrov, v barvi RAL 7035, dolžine 2500 mm</t>
  </si>
  <si>
    <r>
      <t xml:space="preserve">Sedežna garnitura, tipa trosed. </t>
    </r>
    <r>
      <rPr>
        <sz val="10"/>
        <rFont val="Arial"/>
        <family val="2"/>
      </rPr>
      <t>Modularna sedežna garnitura s tipom tekstila Velare v barvi 14 s snemljivimi prevlekami kot npr.: Feydom Clooods 3S ET-14, koda 10161. Modularnost omogoča izdelavo troseda ali dvoseda ali več enosedov.</t>
    </r>
  </si>
  <si>
    <r>
      <t xml:space="preserve">Vodna senzorična postelja. </t>
    </r>
    <r>
      <rPr>
        <sz val="10"/>
        <rFont val="Arial"/>
        <family val="2"/>
      </rPr>
      <t>Vodna postelja za senzorične in terapevtske sobe. Vključno z prevleko, termostatom in grelnikom. Dimenzije 200 x 100 x 23 cm. Koda izdelka 8ROWB</t>
    </r>
  </si>
  <si>
    <r>
      <t>Kuhinjska armatura</t>
    </r>
    <r>
      <rPr>
        <sz val="10"/>
        <rFont val="Arial"/>
        <family val="2"/>
      </rPr>
      <t xml:space="preserve"> z odpiranjem na koncu izteka. Armatura za toplo in hladno vodo iz nerjavečega jekla, dimenzij  32 cm višine in 20 cm do izteka. Kot npr. Ikea Bosjon</t>
    </r>
  </si>
  <si>
    <r>
      <t xml:space="preserve">Lijak iz nerjavečega jekla za kuhinjo. </t>
    </r>
    <r>
      <rPr>
        <sz val="10"/>
        <rFont val="Arial"/>
        <family val="2"/>
      </rPr>
      <t>Dimenzija korita 400 x 400 mm, skupna dolžina 465 x 525 mm, globina korita  med 180 in 200 mm. Vgradnaj poravnana s pultno ploskvijo - vgradnja tipa F. S pripadajočim sifonom in povezavo na prelivni rob. Kot npr.: Alveus Pure UP 20 ali enakovredno</t>
    </r>
  </si>
  <si>
    <r>
      <t xml:space="preserve">Pomivalni stroj. </t>
    </r>
    <r>
      <rPr>
        <sz val="10"/>
        <rFont val="Arial"/>
        <family val="2"/>
      </rPr>
      <t>Popolnoma vgradni stroj s tihim delovanjem do 45 dB(a). Energetski razred A. Poraba vode na ekološki način do največ 10 litrov. Sistem preprečevanja pred izlivom kot npr. Aqua stop. Pomivalni stroj kot npr. Bosch serije 6, SMD6TCX00E</t>
    </r>
  </si>
  <si>
    <r>
      <t xml:space="preserve">Indukcijska plošča z dvema poljema. </t>
    </r>
    <r>
      <rPr>
        <sz val="10"/>
        <rFont val="Arial"/>
        <family val="2"/>
      </rPr>
      <t>Vgradna kuhinjska plošča z zaščitnim okvirjem. Dve plošči. Kot npr.: Bosch PIB375FB1E</t>
    </r>
  </si>
  <si>
    <r>
      <t xml:space="preserve">Hladilnik. </t>
    </r>
    <r>
      <rPr>
        <sz val="10"/>
        <rFont val="Arial"/>
        <family val="2"/>
      </rPr>
      <t>Podpultni vgradni hladilnik. Velikosti cca 135 litrov. Odmični tečaji, popolnoma vgradni. Kot npr. Bosch KUR15AFF0</t>
    </r>
  </si>
  <si>
    <r>
      <rPr>
        <b/>
        <sz val="10"/>
        <rFont val="Arial"/>
        <family val="2"/>
      </rPr>
      <t>Garderobna klop.</t>
    </r>
    <r>
      <rPr>
        <sz val="10"/>
        <rFont val="Arial"/>
        <family val="2"/>
      </rPr>
      <t xml:space="preserve"> Iz kovinske podkonstukciej iz cevnih profilov 40 x 40 mm. Kovina v barvi RAL 7035. Zgodnja površina iz masivnega kepljenca iz rastovega lesa v debelini 25 mm. Širina klopi 45 mm, celotna dolžina 3500 mm.</t>
    </r>
  </si>
  <si>
    <t>Centralna tirnica z vgrajenimi enimi vgrajenimi vrati dolžine 2350 mm. Vrata širine 90 cm.</t>
  </si>
  <si>
    <t>Centralna tirnica dolžine 4600 mm. Brez vrat.</t>
  </si>
  <si>
    <r>
      <t xml:space="preserve">Premične predelne stene med delavnicami. </t>
    </r>
    <r>
      <rPr>
        <sz val="10"/>
        <rFont val="Arial"/>
        <family val="2"/>
      </rPr>
      <t>Premična harmonika vrata kot npr. HARMO 65 ali enakovredno. Površina je bele barve mat. Sistem obešanja na tirnico na stropu. Tirnica poglobljena v spuščen strop. Centralno obešanje brez spodnje tirnice. Višine 2700 mm. Po spodnjih dimenzijah</t>
    </r>
  </si>
  <si>
    <t>IZDELAVO PONUDB IN IZVEDBO PROJEKTA JE POTREBNO IZDELATI SKLADNO Z NAČRTOM. NAČRT JE POTREBNO UPOŠTEVATI V CELOTI (RISBE, OPISI IN POPISI).</t>
  </si>
  <si>
    <t>V CENO JE VKLJUČENO DELO, DOBAVA, MONTAŽA TER DROBNI IN VEZNI MATERIAL.
Enota cene mora vsebovati:
vsa potrebna pripravljalna dela, vsa potrebna merjenja na objektu, vse potrebne transporte do mesta vgrajevanja, skladiščenje materiala na gradbišču, atestiranje materialov in dokazovanje kvalitete z izjavami o lastnostih, atestiranje materialov in dokazovanje kvalitete z atesti, vso potrebno delo za dokončanje izdelka, vsa potrebna pomožna sredstva na objektu kot so lestve, delovni odri ..., usklajevanje.</t>
  </si>
  <si>
    <t>STRELOVOD</t>
  </si>
  <si>
    <t>KABLI, KABELSKI PRIBOR, IZENAČEVANJE POTENCIALOV</t>
  </si>
  <si>
    <t>RAZDELILCI</t>
  </si>
  <si>
    <t>STIKALA, VTIČNICE IN OSTALA OPREMA TER DELA</t>
  </si>
  <si>
    <t>RAZSVETLJAVA</t>
  </si>
  <si>
    <t>AVTOMATSKO JAVLJANJE POŽARA</t>
  </si>
  <si>
    <t>OSTALA DELA IN STROŠKI</t>
  </si>
  <si>
    <t>VIDEO NADZORNI SISTEM, PROTIVLOMNO VAROVANJE</t>
  </si>
  <si>
    <t>ELEKTRO INŠTALACIJE SKUPAJ:</t>
  </si>
  <si>
    <t>REKAPITULACIJA ELEKTRO INŠTALACIJE:</t>
  </si>
  <si>
    <t>I. OGREVANJE</t>
  </si>
  <si>
    <t>TEKOM IZVEDBE MORA IZVAJALEC V PZI NAČRTE VRISATI VSE SPREMEMBE NASTALE TEKOM IZVAJANJA!</t>
  </si>
  <si>
    <t xml:space="preserve">Dobava in montaža kabelskih glav EPKT 0031- </t>
  </si>
  <si>
    <t xml:space="preserve">CEE01, 35 mm2, vključno s kabelskimi čevlji </t>
  </si>
  <si>
    <t xml:space="preserve">Al-Cu 35 mm2, komplet z montažo </t>
  </si>
  <si>
    <t>KB priključka v  omarico</t>
  </si>
  <si>
    <t xml:space="preserve">CEE01, 150 mm2, vključno s kabelskimi čevlji </t>
  </si>
  <si>
    <t xml:space="preserve">Al-Cu 150 mm2, komplet z montažo </t>
  </si>
  <si>
    <t>Dobava in polaganje kabla NHXMH-J 4x35 mm2</t>
  </si>
  <si>
    <t>Demontaža obstoječe priključno merilne omarice obst. PMO</t>
  </si>
  <si>
    <t>komplet z vsemi potrebnimi gradbenimi in elektromontažnimi deli</t>
  </si>
  <si>
    <t>Odstranitev obstoječega kabla NN KB NAYY-J 4x150 mm²</t>
  </si>
  <si>
    <t>Dobava in montaža priključno merilne omarice s postavkom P/U PM3 kot npr. ali enakovredno ELSTA MORSDORFER (A/FK5 H), dim. VxŠxG 1080x785x320 mm</t>
  </si>
  <si>
    <t>komplet z opremo:</t>
  </si>
  <si>
    <t>1 kom števec</t>
  </si>
  <si>
    <t xml:space="preserve">   Landis+Gyr ZMXi320CQU1L1D3</t>
  </si>
  <si>
    <t>1 kom horiz. varovalčna letev NV00 160 A; za 60 mm zbiralčni sistem</t>
  </si>
  <si>
    <t>3 kom varovalčni vložki</t>
  </si>
  <si>
    <t xml:space="preserve">        NV00 3x63 A TARIFNE</t>
  </si>
  <si>
    <t>1 kpl Odvodnik prenapetosti</t>
  </si>
  <si>
    <t xml:space="preserve">        3xETITEC B2, 20 kA (8/20 us), Up&lt;2,0 kV</t>
  </si>
  <si>
    <t>1 kom zbiralnice Cu 30x5 mm, L=1 m</t>
  </si>
  <si>
    <t>1 kom TIPKALO IP 67 montaža na vrata omarice</t>
  </si>
  <si>
    <t>1 kom podložna plošča</t>
  </si>
  <si>
    <t>2 m  drenažna cev f 100 mm</t>
  </si>
  <si>
    <t>1 kom ključavnica DES</t>
  </si>
  <si>
    <t>1 kpl PEN zbiralka z nosilci</t>
  </si>
  <si>
    <t xml:space="preserve">spojni in vezni material, vrstne sponke </t>
  </si>
  <si>
    <t>I. NN IN TK DOVOD</t>
  </si>
  <si>
    <t>NN IN TK DOVOD SKUPAJ</t>
  </si>
  <si>
    <t>Dobava in montaža križnih spojk za Al vodnik fi 8 mm</t>
  </si>
  <si>
    <t>Izvedba merilnih spojev na leseni konstrukciji</t>
  </si>
  <si>
    <t>II. STRELOVOD</t>
  </si>
  <si>
    <t>NN IN TK DOVOD</t>
  </si>
  <si>
    <t>STRELOVOD SKUPAJ</t>
  </si>
  <si>
    <t>Vsi kabli bodo položeni na kabelske police, podometno v zaščitnih ceveh, oziroma v ceveh v spuščenem stropu. Delno bodo kabli uvlečeni v talne doze. Povsod kjer so kabli uvlečeni v zaščitne cevi je potrebno uporabiti 
samo-ugasljive (negorljive) zaščitne cevi.
Kabli znotraj objekta morajo biti minimalno CPR razred Cca-s1,d2,a1.</t>
  </si>
  <si>
    <t>III. KABLI, KABELSKI PRIBOR, IZENAČEVANJE POTENCIALOV</t>
  </si>
  <si>
    <t>Polaganje obstoječega kabla NAYY-J 4x150 mm²</t>
  </si>
  <si>
    <t>komplet s polaganjem in priklopi</t>
  </si>
  <si>
    <t>Dobava in polaganje kabla NHXMH-J 5x16 mm²</t>
  </si>
  <si>
    <t>Dobava in polaganje kabla NHXMH-J 5x6 mm²</t>
  </si>
  <si>
    <t>komplet  s polaganjem in priklopi</t>
  </si>
  <si>
    <t>Dobava in polaganje kabla NHXMH-J 5x4 mm²</t>
  </si>
  <si>
    <t>Dobava in polaganje kabla NHXMH-J 5x2,5 mm²</t>
  </si>
  <si>
    <t>Dobava in polaganje kabla NHXMH-J 3x2,5 mm²</t>
  </si>
  <si>
    <t>Dobava in polaganje kabla NHXMH-J 7x1,5 mm²</t>
  </si>
  <si>
    <t>Dobava in polaganje kabla NHXMH-J 4x1,5 mm²</t>
  </si>
  <si>
    <t>Dobava in polaganje kabla NHXMH-J 3x1,5 mm²</t>
  </si>
  <si>
    <t>Dobava in polaganje kabla LiHCH 2x2x0,8 mm²</t>
  </si>
  <si>
    <t>Dobava in polaganje kabla LiHCH 4x0,75 mm²</t>
  </si>
  <si>
    <t>Dobava in polaganje kabla LiHCH 2x0,75 mm²</t>
  </si>
  <si>
    <t>Dobava in polaganje kabla FTP CAT6a LSZH Cca 4x2x0,6 mm²</t>
  </si>
  <si>
    <t>Dobava in polaganje optičnega kabla DQ(ZN)BN2Y</t>
  </si>
  <si>
    <t>optični kabel single mode 8x9/125, komplet s polaganjem kabla in zaključevanjem optičnega kabla</t>
  </si>
  <si>
    <t>Kabelske zaščitne samo-ugasljive (negorljive) cevi fi 50 mm</t>
  </si>
  <si>
    <t>komplet z materialom in polaganjem</t>
  </si>
  <si>
    <t>Kabelske zaščitne samo-ugasljive (negorljive) cevi fi16-fi32 mm</t>
  </si>
  <si>
    <t>Kabelske zaščitne samo-ugasljive (negorljive) trde cevi fi16-fi32 mm</t>
  </si>
  <si>
    <t>PVC nadgradne kabelske razvodne doze</t>
  </si>
  <si>
    <t>komplet z materialom in montažo</t>
  </si>
  <si>
    <t>PVC podometne kabelske razvodne doze</t>
  </si>
  <si>
    <t>Izdelava dodatne izenačitve potenciala</t>
  </si>
  <si>
    <t>vodnik N2XH-J 1x16 mm², spojni material</t>
  </si>
  <si>
    <t>vodnik N2XH-J B2ca 1x6 mm², spojni material</t>
  </si>
  <si>
    <t>Postavitev D.I.P. v dozi nadometne izvedbe</t>
  </si>
  <si>
    <t>skupaj z montažo, zbiralko Cu 20x30</t>
  </si>
  <si>
    <t>Dobava in montaža kabelskih polic PK 400</t>
  </si>
  <si>
    <t>perforirane kabelske police, komplet z ustreznimi konzolami za montažo in ostalim obešalnim priborom, vključno z vmesno pregrado za ločitev NN in TK kablov</t>
  </si>
  <si>
    <t>Dobava in montaža kabelskih polic PK 300</t>
  </si>
  <si>
    <t>Dobava in montaža kabelske letve 400 mm</t>
  </si>
  <si>
    <t>komplet s pokrovi in z ustreznimi konzolami za montažo in ostalim obešalnim priborom</t>
  </si>
  <si>
    <t>KABLI, KABELSKI PRIBOR, IZENAČEVANJE POTENCIALOV SKUPAJ</t>
  </si>
  <si>
    <t>IV. RAZDELILCI</t>
  </si>
  <si>
    <t>Dobava in montaža novega razdelilca z opremo; enotna ključavnica, dograditev obstoječega razdelilca</t>
  </si>
  <si>
    <t>Dobava in montaža razdelilca R-G</t>
  </si>
  <si>
    <t>1 kpl z dobavo prostostoječe kovinske omarice VxŠxG 2000x800x300 mm, komplet s ključavnico, montažno ploščo</t>
  </si>
  <si>
    <t>1 kom ločilno stikalo MC1-PN-80; 80A / za 60 mm zbiralčni sistem</t>
  </si>
  <si>
    <t>skupaj z ročajem MC1-XDTVR</t>
  </si>
  <si>
    <t>skupaj z osjo MC 1/2-XV4</t>
  </si>
  <si>
    <t>1 kom prenapetostna zaščita 4x PROTEC C 15kA (8/20 us); Up=1,2 kV</t>
  </si>
  <si>
    <t>5 kom varovalčni ločilnik NV00</t>
  </si>
  <si>
    <t>6 kom var. vložki NV00 50 A</t>
  </si>
  <si>
    <t>6 kom var. vložki NV00 40 A</t>
  </si>
  <si>
    <t>1 kpl nosilci zbiralk za 60 mm zbiralčni sistem</t>
  </si>
  <si>
    <t>1 kpl Cu zbiralka 30x5 mm v skupni dolžini cca l= 2,5 m</t>
  </si>
  <si>
    <t>2 kom stikalo FID 63/0,03 A</t>
  </si>
  <si>
    <t>1 kom inštal. Odklopnik 3-polni C 20/3</t>
  </si>
  <si>
    <t>8 kom inštal. Odklopnik 3-polni C 16/3</t>
  </si>
  <si>
    <t>52 kom inštal. Odklopnik 1-polni C 16/1</t>
  </si>
  <si>
    <t>30 kom inštal. Odklopnik 1-polni B 10/1</t>
  </si>
  <si>
    <t>4 kom inštal. Odklopnik 1-polni B 10/1 - v rdeči barvi</t>
  </si>
  <si>
    <t>5 kom inštal. Odklopnik 1-polni C 6/1</t>
  </si>
  <si>
    <t>17 kom inštal. Kontaktor BZ326437, 20 A, 230 V, proženje 230 VAC</t>
  </si>
  <si>
    <t>4 kom stikalo, BZ106010</t>
  </si>
  <si>
    <t>2 kom DALI napajalnik, Tridonic - DALI PS</t>
  </si>
  <si>
    <t>3 kom tripoložajno stikalo R/0/A; CG4 A210 FS2</t>
  </si>
  <si>
    <t>1 kom stikalna mehanska ura</t>
  </si>
  <si>
    <t>1 kom fotorele s sondo</t>
  </si>
  <si>
    <t>1 kom stikalna ura, 2 kanala, 230 VAC, BZT27662</t>
  </si>
  <si>
    <t>skupaj z zbiralkami jezične izvedbe, vrstne sponke, spojni ter drobni material, zaščita pred direktnim dotikom (pokrovi zbiralk), oznake</t>
  </si>
  <si>
    <t>Dobava in montaža razdelilca R-ES (tipske)</t>
  </si>
  <si>
    <t>1 kpl z dobavo zidne kovinske omarice VxŠxG 1000x800x300 mm, komplet s ključavnico, montažno ploščo</t>
  </si>
  <si>
    <t>dobava tipske omarice komplet z vsemi elementi (prenapetosni odvodniki, inštlacijskimi odklopniki, kontaktorji, releji, krmilniki, stikali, aktuatorji, MZSji,...) in ožičenjem, potrebni za napajanje in reguliranje porabnikov strojne inštalacije (po energetski shemi), kot npr. ali enakovredno proizvajalca Kronoterm</t>
  </si>
  <si>
    <t>Nova komunikacijska omarica KOM</t>
  </si>
  <si>
    <t>Dobava in montaža komunikacijske omare, 19", 42HE, VxŠxG 2000x600x1000mm, v sestavi: prednja in zadnja polna pločevinasta vrata, snemljive stranice, vključno s podstavkom in z vso ustrezno opremo:</t>
  </si>
  <si>
    <t>1 kom ventilatorska enota z štirimi ventilatorji na stropu omare</t>
  </si>
  <si>
    <t>1 kom termostat za ventilatorsko enoto</t>
  </si>
  <si>
    <t>1 kpl optični delilnik kot npr. ali enakovredno BRANDREX skupaj s pretvornikom 8 vlaken, 1HE</t>
  </si>
  <si>
    <t>3 kpl kot npr. ali enakovredno CISCO 24-Port, PoE, 10 Gigabit Switch, SFP/SFP+</t>
  </si>
  <si>
    <t>3 kpl kot npr. ali enakovredno CISCO priključni panel FTP cat. 6a,  24xRJ45, s protiprašnimi pokrovčki, 1HE</t>
  </si>
  <si>
    <t>1 kom polica 19" do 30kg</t>
  </si>
  <si>
    <t>1 kom polica 19" do 100kg</t>
  </si>
  <si>
    <t>1 kom napajalna letev z devetimi šuko vtičnicami 230V in prenapetostno zaščito, 1HE</t>
  </si>
  <si>
    <t xml:space="preserve">1 kom UPS 1200W / 2200VA / 230V </t>
  </si>
  <si>
    <t>1 kom ozemljilna letvica</t>
  </si>
  <si>
    <t>3 kpl povezovalne vrvice optični delilnik-stikalo</t>
  </si>
  <si>
    <t xml:space="preserve">55 kpl povezovalne vrvice patch-patch dolžine l=2m </t>
  </si>
  <si>
    <t>3 kpl organizatorji kablov</t>
  </si>
  <si>
    <t>1 kpl drobni in vezni material</t>
  </si>
  <si>
    <t>Obstoječa komunikacijska omarica KO</t>
  </si>
  <si>
    <t>Dodatna dograditev opeme (po potrebi):</t>
  </si>
  <si>
    <t>1 kom optični delilnik kot npr. ali enakovredno BRANDREX skupaj s pretvornikom 8 vlaken, 1HE</t>
  </si>
  <si>
    <t>1 kpl povezovalne vrvice optični delilnik-obstoječe stikalo</t>
  </si>
  <si>
    <t>skupaj nova komunikacijska omarica KOM</t>
  </si>
  <si>
    <t>skupaj obstoječa komunikacijska omarica KO</t>
  </si>
  <si>
    <t>RAZDELILCI SKUPAJ</t>
  </si>
  <si>
    <t>Dobava in montaža opreme kot naprimer TEM ČATEŽ oziroma enakovredne kvalitete. Vso opremo mora predhodno potrditi nadzor, investitor in naročnik.</t>
  </si>
  <si>
    <t>Stenska vtičnica 230 V, 16 A enojna (v tehničnem prostoru) - nadometna</t>
  </si>
  <si>
    <t>komplet z vtičnico, okvirjem, nadometno dozo, montažo</t>
  </si>
  <si>
    <t>Stenska vtičnica 230 V, 16 A enojna</t>
  </si>
  <si>
    <t>komplet z vtičnico, okvirjem, podometno dozo za votle stene, montažo</t>
  </si>
  <si>
    <t>Stenska vtičnica 230 V, 16 A dvojna</t>
  </si>
  <si>
    <t>Stenska vtičnica 230 V, 16 A trojna</t>
  </si>
  <si>
    <t>komplet z vtičnico, podometno dozo za votle stene, okvirjem, montažo</t>
  </si>
  <si>
    <t>Stenska vtičnica 230 V, 16 A s pokrovom enojna IP44</t>
  </si>
  <si>
    <t>Stenska vtičnica 230 V, 16 A s pokrovom enojna IP44 - nadometna</t>
  </si>
  <si>
    <t>Pohodna talna doza s pokrovom</t>
  </si>
  <si>
    <t>za 2x3x šuko vtičnice + 4x1x Tk priključek, kot npr. ali ankovredno ELBA, komplet z montažo in predhodno izdelavo slepih vložkov za talne doze pri pripravi estrihov</t>
  </si>
  <si>
    <t>za 2x2x šuko vtičnice + 2x1x Tk priključek, kot npr. ali ankovredno ELBA, komplet z montažo in predhodno izdelavo slepih vložkov za talne doze pri pripravi estrihov</t>
  </si>
  <si>
    <t>Vtičnica za talno dozo 230 V, 16 A trojna</t>
  </si>
  <si>
    <t>komplet z vtičnico, dozo, okvirjem, montažo</t>
  </si>
  <si>
    <t>Vtičnica za talno dozo 230 V, 16 A dvojna</t>
  </si>
  <si>
    <t>Tk priključnica za talno dozo</t>
  </si>
  <si>
    <t>RJ45 cat 6a - enojna - komplet z vtičnico, dozo, okvirjem, montažo</t>
  </si>
  <si>
    <t>TK priključnica RJ45 - dvojna</t>
  </si>
  <si>
    <t>Dobava in montaža WiFi točke</t>
  </si>
  <si>
    <t>z dvema usmeritvenima antenama</t>
  </si>
  <si>
    <t>Stikalo nadometne izvedbe - 16 A</t>
  </si>
  <si>
    <t>komplet z dozo, okvirjem, montažo</t>
  </si>
  <si>
    <t>Montaža in priklop razširitvenega regulatorja</t>
  </si>
  <si>
    <t>(dobava zajeta v strojnih popisih)</t>
  </si>
  <si>
    <t>Montaža in priklop sobnega termostata</t>
  </si>
  <si>
    <t>Montaža in priklop sobnega korektorja</t>
  </si>
  <si>
    <t>Montaža in priklop krmilnika prezračevanja</t>
  </si>
  <si>
    <t>Dobava in montaža diferenčni regulator</t>
  </si>
  <si>
    <t>kot npr. ali enakovredno Seltron SGC67HV, skupaj z priklopi in pritrdilnim materialom; (nastavitve regulatorja uskladiti s strojnikom)</t>
  </si>
  <si>
    <t>Dobava in montaža temperaturno tipalo PT1000</t>
  </si>
  <si>
    <t>za odpiranje/zapiranje loput hodnika in tehničnega prostora, komplet z senzorjem, dozo, okvirjem, montažo</t>
  </si>
  <si>
    <t xml:space="preserve">Dobava in montaža revizijska vrata (500x500 mm) </t>
  </si>
  <si>
    <t>so namenjena za montažo v spuščene stropove skupaj z menjalniki. Omogočajo zapiranje z desne ali leve strani.</t>
  </si>
  <si>
    <t>Tesnitev z ognjevarno maso</t>
  </si>
  <si>
    <t>skupaj z dobavo tesnilne ognjeodporne mase kot npr. HILTI požarna pena CFS-F FX (EI90) za prehod instalacijskih povezav skozi preboje na meji požarnih sektorjev</t>
  </si>
  <si>
    <t>Izvedba vseh tesnitev na prehodu iz oz. v objekt</t>
  </si>
  <si>
    <t>in test zrakotestnosti objekta po zahtevi: n50 ≤ 0,6 1/h po EN ISO 9972:2015</t>
  </si>
  <si>
    <t>STIKALA, VTIČNICE IN OSTALA OPREMA TER DELA SKUPAJ</t>
  </si>
  <si>
    <t>V. STIKALA, VTIČNICE IN OSTALA OPREMA TER DELA</t>
  </si>
  <si>
    <t>V postavki so zajeta dobava in montaža svetilk, napajalnih kablov in ostale opreme.
Povsod kjer so kabli uvlečeni v zaščitne cevi je potrebno uporabiti 
samo-ugasljive (negorljive) zaščitne cevi.
Kabli znotraj objekta morajo biti minimalno CPR razred Cca-s1,d2,a1.</t>
  </si>
  <si>
    <t>VI. RAZSVETLJAVA</t>
  </si>
  <si>
    <t>Dobava in montaža DALI svetilke kot npr. ali enakovredno</t>
  </si>
  <si>
    <t xml:space="preserve">montaža na strop </t>
  </si>
  <si>
    <t>skupaj z delom na višini</t>
  </si>
  <si>
    <t>Dobava in montaža svetilke kot npr. ali enakovredno</t>
  </si>
  <si>
    <t>RZB, Navona (312562.0045.1.19)
90 W, 13400 lm, 4000 K, IP 20, zadimati na 65%</t>
  </si>
  <si>
    <t>prenosna</t>
  </si>
  <si>
    <t>RZB, RT 44 (451173.002.1)
15 W, 1500 lm, 4000 K, IP 44</t>
  </si>
  <si>
    <t>montaža na strop</t>
  </si>
  <si>
    <t>RZB, Less is more 50 (312610.002.1.76)
25 W, 3400 lm, 4000 K, IP 20</t>
  </si>
  <si>
    <t>montaža na steno</t>
  </si>
  <si>
    <t>Dobava in montaža DALI svetilke - viseča (spuščena 0,3 m od spuščenega stropa), kot npr. ali enakovredno</t>
  </si>
  <si>
    <t>RZB, TWINDOT S (312263.002.1.76)
54 W, 6500 lm, 4000 K, IP 20</t>
  </si>
  <si>
    <t>RZB, Flat Slim (312136.002.3.19)
21 W, 2000 lm, 4000 K, IP 65</t>
  </si>
  <si>
    <t>RZB, Less is more 50 (312608.002.1.76)
20 W, 2750 lm, 4000 K, IP 20, zadimati na 30%</t>
  </si>
  <si>
    <t>RZB, Less is more 50 (312608.002.1.76)
20 W, 2750 lm, 4000 K, IP 20, zadimati na 90%</t>
  </si>
  <si>
    <t>RZB, Less is more 50 (312608.002.1.76)
20 W, 2750 lm, 4000 K, IP 20, zadimati na 70%</t>
  </si>
  <si>
    <t>RZB, Solyxx 2 (672572.002)
1.2 W, 130 lm, 6400 K, IP 20</t>
  </si>
  <si>
    <t>montaža v spuščeni leseni strop
čas trajanja baterije 3h</t>
  </si>
  <si>
    <t>RZB, Flat Slim (312135.004.2)
12 W, 1300 lm, 3000 K, IP 65</t>
  </si>
  <si>
    <t>montaža v/na strop nadstreška (poglobitev 4 cm); skupaj z rezanjem in dolbljenjem izolacije</t>
  </si>
  <si>
    <t>RZB, Centryxx IP65 (672170.002)
6.7 W  6500 K lm, 390 lm K, IP 65</t>
  </si>
  <si>
    <t>Dobava in montaža piktograma kot npr. ali enakovredno</t>
  </si>
  <si>
    <t>RZB Tenuo 672034.004, 3h, 4,8W, vključno z ustreznim piktogramom;
montaža v strop armstrong ali knauf, na naveden strop oziroma steno</t>
  </si>
  <si>
    <t>RZB Tenuo 671947.004, 3h, 4,8W, vključno z ustreznim piktogramom;
montaža v strop armstrong ali knauf, na naveden strop oziroma steno</t>
  </si>
  <si>
    <t>Dobava in montaža kabla NHXMH-J 5x1.5 mm²</t>
  </si>
  <si>
    <t>s polaganjem in priklopi</t>
  </si>
  <si>
    <t>Dobava in montaža kabla NHXMH-J 3x1.5 mm²</t>
  </si>
  <si>
    <t>Izdelava ozemljitve zunanje razsvetljave (za hortikolturo)</t>
  </si>
  <si>
    <t>Stikalo razsvetljave navadno - nadometne brez halogenske izvedbe</t>
  </si>
  <si>
    <t>komplet skupaj z nadometno dozo, dobavo in montažo</t>
  </si>
  <si>
    <t>Stikalo razsvetljave navadno - podometne brez halogenske izvedbe</t>
  </si>
  <si>
    <t>komplet skupaj z podometno dozo za votle stene fi 60, dobavo in montažo</t>
  </si>
  <si>
    <t>Stikalo razsvetljave menjalno - podometne brez halogenske izvedbe</t>
  </si>
  <si>
    <t>Stikalo tipkalo razsvetljave - DALI</t>
  </si>
  <si>
    <t>komplet skupaj z podometno dozo za votle stene fi 60 in vmesnikom za tipkala kot npr. ali enakovredno Blu2Light Connect PB4; skupaj z dobavo in montažo</t>
  </si>
  <si>
    <t>Dobava in montaža DALI senzorja</t>
  </si>
  <si>
    <t>senzor 360 stopinj za vgradno montažo, z nastavitvijo dnevne svetlobe in časovnim zamikom izklopa; kot npr. ali enakovredno Blu2Light MultiSensor XS</t>
  </si>
  <si>
    <t>senzor 360 stopinj za vgradno montažo, z nastavitvijo dnevne svetlobe in časovnim zamikom izklopa; kot npr. ali enakovredno Blu2Light MultiSensor XS z baterijo</t>
  </si>
  <si>
    <t>senzor 360 stopinj za nadometno montažo, z nastavitvijo dnevne svetlobe in časovnim zamikom izklopa; kot npr. ali enakovredno Blu2Light MultiSensor XS z baterijo</t>
  </si>
  <si>
    <t>Dobava in montaža senzorja - zunanji</t>
  </si>
  <si>
    <t>senzor 360 stopinj za nadometno montažo, z nastavitvijo dnevne svetlobe in časovnim zamikom izklopa; kot npr. ali enakovredno Steinel</t>
  </si>
  <si>
    <t>Ostale storitve potrebne za delovanje DALI regulacije</t>
  </si>
  <si>
    <t>55 kom parametriranje, dimanje in adresiranje svetilk
15 kom parametriranje in adresiranje tipkal za upravljanje razsvetljave
cca 14 kom parametriranje skupin svetilk
1 kpl programiranje
1 kpl testiranje, zagon sistema, predaja in šolanje uporabnika</t>
  </si>
  <si>
    <t>RZB, Less is more 50 (1K-LM555-00000371)
skupna moč 340W, 3100 lm, 4000 K, IP 20, zadimati na 10%
Seznam svetilk:
1 x 925333.002.1.76 pendant luminaire LED/59W-4000K L1681, LP2000, DALI
3 x 925334.002.1.76 pendant luminaire LED/74W-4000K L1961, LP2000, DALI
1 x 925333.002.1.76 pendant luminaire LED/59W-4000K L1681, LP2000, DALI
2 x 982534.002 end cap 75x56x3, f.Anbauprofil
Dodatna oprema
7 x 01-8611.060 Steel supension set d1,0x2000
4 x 982523.000 Verbinder-Kit, m.Ltg.5pol, f.Systemleuchte
1 x 982598.001 Verpackung Less is more, Konfig.
1 x 09-3157.132 Instruktion Less is more 50, Lichtb.Pendl
1 x 982575.002 Deckenbaldachin 185x42x30, +5pol.Ltg.2500</t>
  </si>
  <si>
    <r>
      <t>RZB, Less is more 50 (1K-LM519-00000397)
skupna moč 488W, 3100 lm, 4000 K, IP 20, zadimati na 15%
Seznam svetilk:
1 x 925343.002.1.76 DeckenleuchteLED/28W-4000K 1121x57x75, DALI
9 x 925346.002.1.76 DeckenleuchteLED/48W-4000K 1961x57x75, DALI
1 x 925343.002.1.76 DeckenleuchteLED/28W-4000K 1121x57x75, DALI
2 x 982534.002 Endkappe 75x56x3, f.Anbauprofil
Dodatna oprema
10 x 982523.000 Verbinder-Kit, m.Ltg.5pol, f.Systemleuchte
1 x 09-3157.122 Instruktion Less is more 50, Lichtb.Anbau
1 x 982598.001 Verpackung Less is more, Konfig</t>
    </r>
    <r>
      <rPr>
        <sz val="12"/>
        <rFont val="AcciusTEEMedCon"/>
      </rPr>
      <t>.</t>
    </r>
  </si>
  <si>
    <t>RAZSVETLJAVA SKUPAJ</t>
  </si>
  <si>
    <t>Barve svetilk določiti in uskladiti z arhitektom!
Pred pritrditvijo vidnih elementov, obešal svetil mesta vgradnje potrdi arhitekt.</t>
  </si>
  <si>
    <t>VII. AVTOMATSKO JAVLJANJE POŽARA</t>
  </si>
  <si>
    <t>Za sistem AJP se izvede rezerva kablov za v obstoječi del objekta. Kot rezerva za navezavo elementov se uporabi zanka in povezava iz vmesnika, za v obstoječi del objekta (v obst. R-P).
Dobava in montaža opreme kot npr. proizvajalec ZARJA ali enakovredne kvalitete</t>
  </si>
  <si>
    <t>Dobava in montaža nove požarne centrale kot npr. ali enakovredno ZARJA NJP-400A</t>
  </si>
  <si>
    <t xml:space="preserve">Razširljiva na 4 adresne zanke.
Razširljiva na 64 konvencionalnih linij.
Možnost centrale brez zanke (prikazovalnik).
LCD-prikazovalnik z 2 × 40 znaki, na voljo v angleškem, hrvaškem, slovenskem, srbskem in jeziku po želji stranke.
LED-kazalniki za 128 skupin (con) in opisi skupin v natisnjeni obliki.
Uporabniku prijazno parametriranje z namenskimi programskimi orodji ali preko tipkovnice na centrali.
Parametriranje po načelu vzroka in učinka, in sicer lokalno ali po mreži. Notranje vodilo SPI za razširitev centrale ali dodajanje funkcijskih modulov.
Dnevnik za zadnjih 1.364 dogodkov.
Zaporedna vrata RS-232 za povezavo s standardnim zaporednim tiskalnikom, osebnim računalnikom ali modemom.
Možnost povezave do 16 central v ZarjaNet-400 mrežo.
Tok v zanki je 500 mA, kar omogoča povezavo večjega števila adresnih naprav.
Centrala ima certifikat o skladnosti s standardom EN 54-2 in EN 54-4. </t>
  </si>
  <si>
    <t xml:space="preserve">Dobava in montaža aktivnega prikazovalnika </t>
  </si>
  <si>
    <t>Prikazovalnik kot npr. ali enakovredno OP-400A, ki vključuje UPMO 400 v lastnem manjšem ohišju</t>
  </si>
  <si>
    <t>Dobava in montaža ročnega javljalnika</t>
  </si>
  <si>
    <t>Adresni ročni javljalnik s pleksi zaščito kot npr. ali enakovredno proizvajalca ZARJA</t>
  </si>
  <si>
    <t>Dobava in montaža avtomatskega javljalnika na strop</t>
  </si>
  <si>
    <t>Nadgradni optični avtomatski adresni javljalnik kot npr. ali enakovredno proizvajalca ZARJA</t>
  </si>
  <si>
    <t>Dobava in montaža avtomatskega javljalnika v spuščen strop</t>
  </si>
  <si>
    <t>Vgradni optični avtomatski adresni javljalnik kot npr. ali enakovredno proizvajalca ZARJA</t>
  </si>
  <si>
    <t>Dobava in montaža termičnega avtomatskega javljalnika na strop</t>
  </si>
  <si>
    <t>Nadgradni termični avtomatski adresni javljalnik kot npr. ali enakovredno proizvajalca ZARJA</t>
  </si>
  <si>
    <t>Dobava in montaža avtomatske vzorčne komore v kanal</t>
  </si>
  <si>
    <t>Vzorčna komora avtomatska adresna kot npr. ali enakovredno proizvajalca ZARJA</t>
  </si>
  <si>
    <t>Dobava in montaža adersnega izhodnega vmesnika</t>
  </si>
  <si>
    <t>Vhodno-izhodni modul kot npr. ali enakovredno VIMO 400 (funkcijski modul) proizvajalca ZARJA</t>
  </si>
  <si>
    <t>Dobava in montaža sirene z bliskavico</t>
  </si>
  <si>
    <t xml:space="preserve"> kot npr. ali enakovredno proizvajalca ZARJA</t>
  </si>
  <si>
    <t>Dobava in montaža označevalne plošče</t>
  </si>
  <si>
    <t>Označevalna plošča ROČNI JAVLJALNIK 125 x 125</t>
  </si>
  <si>
    <t>Označevalna plošča SIRENA 125 x 125</t>
  </si>
  <si>
    <t>Označevalna plošča 55x30 mm</t>
  </si>
  <si>
    <t>Lokacijsko označevalne tablice, dimenzij 55 × 30 mm, rdeče barve z belo vgraviranimi oznakami</t>
  </si>
  <si>
    <t>Dobava in montaža tipke</t>
  </si>
  <si>
    <t>NT tipka (izhod v sili) ) skladno s smernico SZPV 411</t>
  </si>
  <si>
    <t>Montaža kabla J-H(St)H 2x2x1,0 mm rdeč</t>
  </si>
  <si>
    <t>komplet z ustreznimi objemkami, polaganjem in priklopi</t>
  </si>
  <si>
    <t>Montaža kabla J-H(St)H 1x2x1,0 mm rdeč</t>
  </si>
  <si>
    <t>Montaža kabla JE-H(ST)H FE 180/E60 1x2x1,5 mm</t>
  </si>
  <si>
    <t>komplet z ognje varnimi objemkami, s polaganjem in priklopi</t>
  </si>
  <si>
    <t>Dobava in montaža</t>
  </si>
  <si>
    <t>Drobni pritrdilni in vezni material</t>
  </si>
  <si>
    <t>Ostala dela za delovanje AJP</t>
  </si>
  <si>
    <t>Adresiranje in označevanje adresnih javljalnikov, vmesnikov in ostalih elementov, vstavljanje javljalnikov na zmontirana in zvezana podnožja, programska zagotovitev javljanja gasilcem, varnostni službi in zaposlenim priklop in preizkus sistema,
Programiranje - parametriranje sistema požarnega javljanja po pisno opredeljenih zahtevah uporabnika, vključno z izdelavo ekranskih prikazov, z vnašanjem ustreznih tlorisnih podlog, umestitev v ustrezno logično struktoru sistema, spuščanje v obratovanje, testiranje, predaja v uporabo</t>
  </si>
  <si>
    <t>AVTOMATSKO JAVLJANJE POŽARA SKUPAJ</t>
  </si>
  <si>
    <t>V obstoječem delu objekta je obstoječa oprema (snemalnik, switch PoE,..) proizvajalca GVS v obst. KO. Predvidena je povezava med predvideno in obstojčo komunikacijsko omaro s optičnim kablom. Izvede se povezave vseh kamer v predvideno KOM.
Vsa oprema kot npr. proizvajalca GVS ali enakovredno.
Kabli znotraj objekta morajo biti minimalno CPR razred Cca-s1,d2,a1.</t>
  </si>
  <si>
    <t>V obstoječem delu objekta je obstoječa centrala in oprema proizvajalca GVS. Predvidena je povezava med predvidenema razširitvenima modulama v KOM in obstojčo centralo. Izvede se povezave vseh alarmnih elementov (senzorji, tipkovnica in sirena) v predvideno KOM.
Vsa oprema kot npr. proizvajalca GVS ali enakovredno.
Kabli znotraj objekta morajo biti minimalno CPR razred Cca-s1,d2,a1.</t>
  </si>
  <si>
    <t>IP kamera PoE, skupaj z nosilci, dozo in pritrdilnim materialom za na leseno konstrukcijo</t>
  </si>
  <si>
    <t>Dobava in vgradnja video sistema</t>
  </si>
  <si>
    <t>Dobava in montaža video sistema, nastavitev, konfiguracija obstoječe snemalne naprave, montaža kamer in nosilnih konzol, montaža optičnih pretvornikov, programiranje, parametriranje, zagon in spuščanje v obratovanje, šolanje osebja za delo z napravami, prevozni stroški</t>
  </si>
  <si>
    <t>Modul razšeritveni kot npr. ali enakovreden</t>
  </si>
  <si>
    <t>ZX8 PARADOKX, skupaj s priklopi in namestitev v predvideno KOM</t>
  </si>
  <si>
    <t xml:space="preserve">Senzor alarmni kot npr. ali enakovreden proizvajalca GVS, skupaj z nosilci, ohišjem in pritrdilnim materialom </t>
  </si>
  <si>
    <t xml:space="preserve">Tipkovnica alarma kot npr. ali enakovreden proizvajalca GVS, skupaj z nosilci, ohišjem in pritrdilnim materialom </t>
  </si>
  <si>
    <t xml:space="preserve">Sirene alarma z bliskavico kot npr. ali enakovreden proizvajalca GVS, skupaj z nosilci, ohišjem in pritrdilnim materialom </t>
  </si>
  <si>
    <t>Priklop alarmnega sistema</t>
  </si>
  <si>
    <t>programiranje, parametriranje, zagon in spuščanje v obratovanje, šolanje osebja za delo z napravami, prevozni stroški</t>
  </si>
  <si>
    <t>Dobava in montaža kabla LIHCH 4x0,75</t>
  </si>
  <si>
    <t>Dobava in montaža kabla LIHCH 2x0,5+8x0,22</t>
  </si>
  <si>
    <t>Dobava in montaža kabla LIHCH 2x0,5+6x0,22</t>
  </si>
  <si>
    <t>VIDEO NADZORNI SISTEM, PROTIVLOMNO VAROVANJE SKUPAJ</t>
  </si>
  <si>
    <t>VIII. VIDEO NADZORNI SISTEM, PROTIVLOMNO VAROVANJE</t>
  </si>
  <si>
    <t>meritve na NN in TK (bakrenih/optičnih) kablih, nastavitve zaščite</t>
  </si>
  <si>
    <t>meritve ozemljitvene upornosti in izenačevanje potencialov</t>
  </si>
  <si>
    <t>pregled avtomatskega javljanja požara skupaj z izjavo o brezhibnem delovanju s strani pooblaščenca</t>
  </si>
  <si>
    <t>pregled varnostne razsvetljave skupaj z izjavo o brezhibnem delovanju s strani pooblaščenca</t>
  </si>
  <si>
    <t>sprotno vrisovanje odstopanj v PZI dokumentacijo s strani izvajalca</t>
  </si>
  <si>
    <t>prevzemi, preiskusi</t>
  </si>
  <si>
    <t>Strokovni pregledi, kontrole in meritve:</t>
  </si>
  <si>
    <t>II. PREZRAČEVANJE</t>
  </si>
  <si>
    <t>III. VODOVOD IN KANALIZACIJA</t>
  </si>
  <si>
    <t>IV. SKUPNE POSTAVKE IN DELA</t>
  </si>
  <si>
    <t xml:space="preserve">SKUPNE POSTAVKE IN DELA SKUPAJ </t>
  </si>
  <si>
    <t xml:space="preserve">Prezračevanje:  Funkcionalni preizkus izvedenih instalacij
Funkcionalni preizkus izvedenih instalacij kompletno z izdelavo zapisnika.
</t>
  </si>
  <si>
    <t>Prezračevanje: Izvedba nastavitev in meritev hidravlicnih razmer v kanalskih mrežah, v skladu s predpisanimi parametri iz risb projektne dokumentacije, reguliranje sistema na glavnih odcepih kanalov vtocnega in odtocnega zraka, kompletno z izdelavo kvalificiranega zapisnika.
Po potrebi prisotnost pooblašcenih serviserjev dobavitelja klimatskih in prezracevalnih naprav.</t>
  </si>
  <si>
    <t>Strokovni pregledi, druge kontrole in meritve:</t>
  </si>
  <si>
    <t>pregledi in izjave, ki niso zgoraj zajete vendar potrebne za kvalitetno izvedbo in uporabo objekta ter dovoljevanja</t>
  </si>
  <si>
    <t>pregled in meritve hidrantov na območju ureditve. Kompletne meritve internih zunan hidrantov in enega javnega hidranta</t>
  </si>
  <si>
    <t>REKAPITULACIJA GRADBENIH IN OBRTNIŠKIH DEL</t>
  </si>
  <si>
    <t>REKAPITULACIJA ZUNANJA UREDITEV</t>
  </si>
  <si>
    <t>ZUNANJA UREDITEV SKUPAJ:</t>
  </si>
  <si>
    <t>ZUNANJA UREDITEV IN KANALIZACIJA</t>
  </si>
  <si>
    <t>Nabava in montaža križnih sponk za valjenec INOX 30x3,5</t>
  </si>
  <si>
    <t>Razna nepredvidena dela rušitev - obračun po dejanski porabi časa-KV delavec.</t>
  </si>
  <si>
    <t>SKUPAJ ZGORNJI USTROJ</t>
  </si>
  <si>
    <t>II</t>
  </si>
  <si>
    <t>PADAVINSKA KANALIZACIJA</t>
  </si>
  <si>
    <t>Izkop za potrebne poglobitve,</t>
  </si>
  <si>
    <t>Nabava, dobava in montaža filtra nečistoč in trdih delcev z montažo na dotoku na revizijskem jašku podzemnega rezervoarja iz predhodne postavke-V. Jašek s filtrom FI-1 (PROSIGMA PLUS d.o.o.), DN 600 s tesnilom, ohišje filtra, filtrirna košara s fino filtracija nad 0,9mm z izvlečno palico ter umirjevalcem dotoka.</t>
  </si>
  <si>
    <t xml:space="preserve">Nabava, dobava, podzemnega zbiralnika-rezervoarja  deževnice, iz polietilena, nazivnega koristnega volumna Vk=10,0m3 (velikosti 3400/2310/2330mm), debelostenski, iz enega kosa, kot npr. podzemni rezervoar tip " Blue-Line 10.000l" (PROSIGMA PLUS d.o.o. ali podoben drugega dobavitelja).  Rezervoar je vgrajen v nepovozni površini, vključno z vsemi deli in materialom za vgradnjo (geotekstil za ovoj, pesek 0-8mm po obodu rezervoarja oziroma po detajlu vgradnje dobavitelja rezervoarja). Višina med koto pokrova in koto vtoka v filter nečistoč (posebna postavka) znaša 660mm). Vključno z jaškom VS60 in pohodnim PE pokrovom za nepovozno površino.
</t>
  </si>
  <si>
    <t>SKUPAJ PADAVINSKA KANALIZACIJA</t>
  </si>
  <si>
    <t>SKUPAJ ODPADNA KANALIZACIJA</t>
  </si>
  <si>
    <t>Razprostiranje deponiranega humusa v debelini 25 cm, grobo planiranje z odstranjevanjem kamenja in korenin, nakladanjem in odvozom kamenja in korenin v deponijo do 10km.</t>
  </si>
  <si>
    <t>Dobava in vgradnja, ter razprostiranje finega humusa v debelini 5 cm, s sejanjem, finim planiranjem.</t>
  </si>
  <si>
    <t xml:space="preserve">Sadike dreves-opis kakovostnih zahtev po DIN 18 916, FFL določilih za sadike iz drevesnic, ter določilih OTP.Obseg debla več kot 15 cm, merjeno na višini 1,00 m od tal po saditvi, in z višino debla več kot 2,20 m. </t>
  </si>
  <si>
    <t>ZASADITVE IN ZAKLJUČNA DELA</t>
  </si>
  <si>
    <t>SKUPAJ PROMETNA OPREMA IN PROMETNA SIGNALZIACIJA</t>
  </si>
  <si>
    <t>Geodetska zakoličba obstoječih tras ENN, TK, Fekalne kanalizacije, meteorne kanalizacije, vodovodnega javnega in internega omrežja, podzmenih cistern s strani posameznih upravljalcev.</t>
  </si>
  <si>
    <t>GRADBENA DELA OZEMLJITVE</t>
  </si>
  <si>
    <t>Nabava materiala in polaganje ozemljitev s pocinkanim valjancem INOX 30x3,5 mm, položen nad kablom v kabelskem jarku in kot temeljno ozemljilo ter ozemljilni obroč</t>
  </si>
  <si>
    <t>Dobava in montaža strelovodnih odvodov. Odvodi po leseni konstrukciji, so iz Al vodnika fi 8 mm pritrjenega z ustreznimi pritrdilnimi opornicami (kot npr. ali enakovredno VZ NOSILEC 04 za VERTIKALNO ZAŠČITO - Hermi), skupaj z distančniki min. 10 cm</t>
  </si>
  <si>
    <t xml:space="preserve">Dobava in montaža strelovodnih vodnikov iz Al vodnika fi 8 mm postavljenega z pritrdilnimi podporami (kot npr. ali enakovredno SON17 B - Hermi) za ravne strehe </t>
  </si>
  <si>
    <t xml:space="preserve">Izdelava podložnega temelja omarice po načrtu, tip  PMO 3 K PS + PODSTAVEK 450…komplet z strojno - ročnim izkopom v IV. in V. kategoriji, z betonom MB20 (0,1 m3), komplet z zasutjem s komprimiranjem, odvozom odvečnega materiala </t>
  </si>
  <si>
    <t xml:space="preserve">Izdelava kabelske kanalizacije 2xDWP fi 110 mm izvedene pod travnatimi površinami; komplet z izdelavo posteljice za polaganje kabla, izvedene iz presejane zemlje oziroma mivke; komplet z zasutjem kabelskega jarka s tamponom in komprimiranjem, ponovna zatravitev; odvozom odvečnega materiala </t>
  </si>
  <si>
    <t>dovod elektrike do notranje omarice, Ø 75 mm, sončna elektrarna</t>
  </si>
  <si>
    <r>
      <t>Humaniziranje vseh zelenih površin, komplet z dobavo potrebnega humusa</t>
    </r>
    <r>
      <rPr>
        <sz val="12"/>
        <rFont val="Calibri"/>
        <family val="2"/>
        <scheme val="minor"/>
      </rPr>
      <t xml:space="preserve"> </t>
    </r>
    <r>
      <rPr>
        <sz val="10"/>
        <rFont val="Arial (Body)"/>
      </rPr>
      <t>(profesionalni substratni mix). Po ogledu vrtnarja. Na delu zasaditev.</t>
    </r>
  </si>
  <si>
    <t xml:space="preserve">SKUPAJ ZASADITVE IN ZAKLJUČNA DELA </t>
  </si>
  <si>
    <t>GRADBENA DELA VODOVODNEGA PRIKLJUČKA</t>
  </si>
  <si>
    <t>DELA GLOBINSKEGA VRTANJA IN GEOSOND</t>
  </si>
  <si>
    <t>DELA GLOBINSKEGA VRTANJA IN GEOSONDE</t>
  </si>
  <si>
    <t>SKUPAJ DELA GLOBINSKEGA VRTANJA IN GEOSOND</t>
  </si>
  <si>
    <t>Vgradnja geosonde kot npr.: Turbocollector znamke Muovitech (Švedska) ali enakovredno z injektirno cevjo. Cevi dimenzije 2x (45mm/16bar) in materiala PE 100 v izdelano vrtino in stabilizacija vgrajene sonde preko injektirne naprave z cementnim mlekom in bentonitom.
Injektiranje od dna navzgor preko injektirne cevi 32mm.</t>
  </si>
  <si>
    <t>Globinsko vrtanje vrtin premera 152/128mm z obložno kolono in globinskim kladivom.
Navrtani material deponiran preko preventerja direktno v kontejner. Vključno z odvozom na deponijo.</t>
  </si>
  <si>
    <t xml:space="preserve">Dobava in vgradnja povezovalnih cevi geosond (7) do razdelilca in od razdelilca do notranje enote TČ. Vključno z vsemi fazonskimi kosi in zaščito cevi. V ceno je vključeno vso elektrofuzisko varjenje, vsi varilni kosi.
</t>
  </si>
  <si>
    <t>Izvedba tlačnega preizkusa celotnih inštalacij in naprav za geosonde</t>
  </si>
  <si>
    <t>Manipulativni stroški strojne opreme, prevozi, premiki</t>
  </si>
  <si>
    <t>IX.  SKUPNE POSTAVKE IN DELA</t>
  </si>
  <si>
    <t>SKUPNE POSTAVKE IN DELA SKUPAJ</t>
  </si>
  <si>
    <t>SKUPNE POSTAVKE IN DELA</t>
  </si>
  <si>
    <t>Strokovne osnove za pridobitev dovoljenja za vrtanje v raziskovalne namene in vodenje postopka.
Rudarski načrt vrtine za pridobitev dovoljenja za vrtanje.</t>
  </si>
  <si>
    <t>Postavitev gradbenih profilov na vzpostavljeno os trase cevovoda ter določitev nivoja za merjenje globine izkopa in polaganje cevovodov in zaščit. Novi vodi</t>
  </si>
  <si>
    <t>Izdelava preveritvenega geomehanskega elaborata na lokaciji novogradnje-prizidave, vključno z nadzorom geomehanika (meritev zemljine, meritev tampona.</t>
  </si>
  <si>
    <t>Vključno z rezanjem, dolbljenjem, vrtanjem in vsemi potrebnimi deli, komplet z vstavljanjem ter zapiranjem, tesnjenjem (vodotesnjenjem), za elektro tudi zaščitne samougasne (negorljive) zaščite.</t>
  </si>
  <si>
    <t xml:space="preserve">Izdelava kabelske kanalizacije 2xDWP fi 110 mm izvedene pod temelji predvidenega objekta, skupaj z dobavo in vgradnjo distančnikov; komplet z obbetoniranjem z betonom MB10 v plasti 0,1 m okoli cevi in komponiranjem, odvozom odvečnega materiala </t>
  </si>
  <si>
    <t>GRADBENA DELA NN PRIKLJUČKA IN ZUNANJEGA RAZVODA</t>
  </si>
  <si>
    <t>SKUPAJ GRADBENA DELA NN PRIKLJUČKA IN ZUNANJEGA RAZVODA</t>
  </si>
  <si>
    <t>SKUPAJ GRADBENA DELA VODOVODNEGA PRIKLJUČKA</t>
  </si>
  <si>
    <t>SKUPAJ GRADBENA DELA OZEMLJITVE</t>
  </si>
  <si>
    <t>Dobava in montaža opreme, povsod kjer je izveden obstoječi strelovod se izvede navezava nanj. Proizvajelc kot npr. ali enakovredno HERMI.
Podemni del valjanca je zajet v zunanji ureditvi.</t>
  </si>
  <si>
    <t>Rešitev TK dovoda je obstoječa in se obdrži. V tem načrtu je predvidena navezava na obstoječo komunikacijsko omaro ''obst. KO''. V kolikor pride do sprememb, pred pričetkom del, je izvajalec dolžan na terenu uskladiti rešitev priključka na TK omrežje skupaj z soglasodajalcem!!!</t>
  </si>
  <si>
    <t>komplet z uvlečenjem v zaščitno cev z obojestranskimi priklopi</t>
  </si>
  <si>
    <t>Dobava zaščite komplet z PVC opozorilnim trakom in PVC ščitniki. Polaganje v jarek.</t>
  </si>
  <si>
    <t>Izdelava kabelske kanalizacije do zunanjih lučk 1xDWP fi 50, vključno z obbetoniranjem z betonom MB10 v plasti z obbetoniranjem z betonom MB10 v plasti 0,1 m okoli cevi</t>
  </si>
  <si>
    <t>Strojni zasip kanala izven cone cevovoda in jaška z materialom od izkopa v plasteh d=20cm in komprimacijo do stopnje 98% SPP.</t>
  </si>
  <si>
    <t>Ročno planiranje dna jarka v zemljini III kategorije s točnostjo ± 3 cm po projektirani koti</t>
  </si>
  <si>
    <t>Izvedba križanja med komunalnimi vodi</t>
  </si>
  <si>
    <t>X.</t>
  </si>
  <si>
    <t>SKUPAJ SKUPNE POSTAVKE IN DELA</t>
  </si>
  <si>
    <t xml:space="preserve">Dobava materiala in postavitev kabelskega jaška, zgrajenega iz betonske cevi fi 1,0 m komplet z utrjevanjem dna izkopa in podložnim betonom, z zasutjem, komplet z LTŽ pokrovom 0,6x0,6 m, 125 kN z napisom "ELEKTRIKA", nepovozen, </t>
  </si>
  <si>
    <t>nepredvidena dela OPR 2%</t>
  </si>
  <si>
    <t>Ročno planiranje dna jarka v zemljini III kategorije s točnostjo ± 3 cm po projektirani koti.</t>
  </si>
  <si>
    <t>Odstranitev in odvoz na deponijo obstoječe vodovodne inštalacije v predelu obstoječega vodomernega jaška. Del odstranjene cevi skozi preboj jaška.</t>
  </si>
  <si>
    <t>Tesnenje preboja skozi vodomerni jašek.</t>
  </si>
  <si>
    <t>Strojio zarez obstoječega asfalta debeline do 10cm.</t>
  </si>
  <si>
    <t>Cevovodi iz trdega polivinilklorida PVC-U, EN 1452-1, DIN 19532, S10 SDR21 PN10, d 32, (DN 25), spoj z lepljenjem, lepilo ustrezno DIN 16970, vključno s spojnimi elementi. Vkljueno pritrditev cevi.</t>
  </si>
  <si>
    <t xml:space="preserve">Prezračevanje: Izdelava revizijskih odprtin, pomoč izdelovalcu  spuščenega stropa skladno s SIST ENV 12097
</t>
  </si>
  <si>
    <t>a.1.e</t>
  </si>
  <si>
    <r>
      <t xml:space="preserve">preboj </t>
    </r>
    <r>
      <rPr>
        <sz val="10"/>
        <rFont val="Arial"/>
        <family val="2"/>
      </rPr>
      <t>Ø</t>
    </r>
    <r>
      <rPr>
        <sz val="10"/>
        <rFont val="Arial"/>
        <family val="2"/>
        <charset val="238"/>
      </rPr>
      <t xml:space="preserve"> 240 mm.</t>
    </r>
  </si>
  <si>
    <t>Dobava in montaža Geotermal PVC jašeka fi.600mm s pokrovom in INOX zbiralno razdelilne baterije za 7 vrtin vključno z nosilci, ventili, indikatorji pretoka, manometri, odzračevalnimi lončki, polnilnimi pipicami. Izvedba priklopa na razdelilec 2x40mm - DN63.</t>
  </si>
  <si>
    <t>Izdelava priključne luknje za PVC do DN 160 v steno poliestrskega revizijskega jaška, vklučno s tesnenjem preboja.</t>
  </si>
  <si>
    <t>Strojni zasip kanala izven cone cevovoda in jaška z materialom od izkopa v plasteh d=20cm in komprimacijo do stopnje 98% SPP. Iz izkopnega materiala se odstrani vse skale večje od O15 cm.</t>
  </si>
  <si>
    <t>Strojni zasip kanala izven cone cevovoda in jaška z materialom (zemljino) od izkopa v plasteh d=20cm in komprimacijo do stopnje 98% SPP. Iz izkopnega materiala se odstrani vse skale večje od O15 cm.</t>
  </si>
  <si>
    <t>Strojni zasip kanala izven cone cevovoda in jaška z materialom od izkopa v plasteh d=20cm in komprimacijo do stopnje 98% SPP.  Iz izkopnega materiala se odstrani vse skale večje od O15 cm.</t>
  </si>
  <si>
    <t>Strojni zasip kanala izven cone cevovoda z materialom od izkopa v plasteh d=20cm in komprimacijo do stopnje 98% SPP. Iz izkopnega materiala se odstrani vse skale večje od O15 cm.</t>
  </si>
  <si>
    <t>Pregled in čiščenje kanala po končanih delih. Izdelava preizkusa vodotesnosti sistema s predhodno televizijsko kontrolo ter pismenim poročilom.</t>
  </si>
  <si>
    <t>Nabava, dobava in montaža potopne črpalke za vrtno uporabo kot npr. potopna črpalka BLUERAIN  (PROSIGMA PLUS d.o.o. ali podbna drugega dobavitelja), Črpalka s karakteritikami: tristopenjska centrifugalna črpalka s vgrajenim tlačnim stikalom in zaščito pred suhim tekom, max črpalna kolčičina 5,7m3; max črpalna višina 36m, moč motorja 900W, dimenzija fi150mm, višine 480mm ter s priključnim kablom 35m.</t>
  </si>
  <si>
    <t>Izolacija vseh cevovodov za vodovod na prehodih iz objekta do zemljine. Izolacija je izvedena z 32 mm izolacijo iz elastomerne pene z zaprto celično strukturo, za montažo zunaj objekta kot npr. Armacell HT/Armaflex S ali enakovredno, dodatno zaščiteno proti glodalcem in UV sevanju v zaščitni cevi kot npr.: Armacell Okopak</t>
  </si>
  <si>
    <t>Izolacija vseh cevovodov kanalizacije na prehodih iz objekta do zemljine. Izolacija je izvedena z 32 mm izolacijo iz elastomerne pene z zaprto celično strukturo, za montažo zunaj objekta kot npr. Armacell HT/Armaflex S ali enakovredno, dodatno zaščiteno proti glodalcem in UV sevanju v zaščitni cevi kot npr.: Armacell Okopak</t>
  </si>
  <si>
    <t>Izolacija vseh cevovodov padavinske kanalizacije na prehodih iz objekta do zemljine. Izolacija je izvedena z 32 mm izolacijo iz elastomerne pene z zaprto celično strukturo, za montažo zunaj objekta kot npr. Armacell HT/Armaflex S ali enakovredno, dodatno zaščiteno proti glodalcem in UV sevanju v zaščitni cevi kot npr.: Armacell Okopak</t>
  </si>
  <si>
    <t>Opomba: Del cevi in fazonskih kosov napeljave iz strehe je zajetih pod obrtniškimi deli, ker se navezujejo na podtlačni sistem odvajanja padavinskih vod.</t>
  </si>
  <si>
    <r>
      <t>Nagibno ogledalo, okvir bele barve kot npr.:</t>
    </r>
    <r>
      <rPr>
        <b/>
        <sz val="10"/>
        <rFont val="Arial"/>
        <family val="2"/>
      </rPr>
      <t xml:space="preserve"> Norbit</t>
    </r>
  </si>
  <si>
    <r>
      <t xml:space="preserve">Ukrivljeno držalo za gibalno ovirane iz kovine, prašno barvano v belo barvo, stensko dimenzij 12 x 7 x 63 cm kot npr.: </t>
    </r>
    <r>
      <rPr>
        <b/>
        <sz val="10"/>
        <rFont val="Arial"/>
        <family val="2"/>
      </rPr>
      <t>Norbit</t>
    </r>
    <r>
      <rPr>
        <sz val="10"/>
        <rFont val="Arial"/>
        <family val="2"/>
      </rPr>
      <t xml:space="preserve"> ali enakovredno</t>
    </r>
  </si>
  <si>
    <r>
      <t xml:space="preserve">Dva ročaja za gibalno ovirane iz kovine, prašno barvano v belo barvo, dvižna konstukcija, fiksirano v steno dimenzij 30 x 10 x 75 cm, kot npr.: </t>
    </r>
    <r>
      <rPr>
        <b/>
        <sz val="10"/>
        <rFont val="Arial"/>
        <family val="2"/>
      </rPr>
      <t>Norbit</t>
    </r>
    <r>
      <rPr>
        <sz val="10"/>
        <rFont val="Arial"/>
        <family val="2"/>
      </rPr>
      <t xml:space="preserve"> ali enakovredno</t>
    </r>
  </si>
  <si>
    <r>
      <t xml:space="preserve">Kotno držalo stena tla levo kovinsko, bele barve: </t>
    </r>
    <r>
      <rPr>
        <b/>
        <sz val="10"/>
        <rFont val="Arial"/>
        <family val="2"/>
      </rPr>
      <t>Norbit</t>
    </r>
    <r>
      <rPr>
        <sz val="10"/>
        <rFont val="Arial"/>
        <family val="2"/>
      </rPr>
      <t xml:space="preserve"> ali enakovredno</t>
    </r>
  </si>
  <si>
    <r>
      <t xml:space="preserve">Ravno stensko držalo kovinsko, bele barve: </t>
    </r>
    <r>
      <rPr>
        <b/>
        <sz val="10"/>
        <rFont val="Arial"/>
        <family val="2"/>
      </rPr>
      <t>Norbit</t>
    </r>
    <r>
      <rPr>
        <sz val="10"/>
        <rFont val="Arial"/>
        <family val="2"/>
      </rPr>
      <t xml:space="preserve"> ali enakovredno</t>
    </r>
  </si>
  <si>
    <r>
      <t xml:space="preserve">Dodaten ročaj za gibalno ovirane iz kovine, prašno barvano v belo barvo, dvižna konstukcija, fiksirano v steno dimenzij 30 x 10 x 75 cm, kot npr.: </t>
    </r>
    <r>
      <rPr>
        <b/>
        <sz val="10"/>
        <rFont val="Arial"/>
        <family val="2"/>
      </rPr>
      <t>Norbit</t>
    </r>
    <r>
      <rPr>
        <sz val="10"/>
        <rFont val="Arial"/>
        <family val="2"/>
      </rPr>
      <t xml:space="preserve"> ali enakovredno</t>
    </r>
  </si>
  <si>
    <t>Dobava zaščite komplet s PVC opozorilnim trakom in PVC ščitniki. Polaganje v jarek na globini cca 40 cm.</t>
  </si>
  <si>
    <t>Strojno planiranje zasipanih površin in okolice gradbišča - površine pod humusom z natančnostjo +-3 cm.</t>
  </si>
  <si>
    <t>Široki  izkop z odlaganjem materiala na gradbiščni deponiji. Izkop globine cca. do 1,50 m, do kote cca -1,80 m.Širok strojni in delno ročni izkop jarka za infrastrukturne vode. Cevovodi globine 0 do 2,2 m, širine dna 0,4m - 0,6, v terenu III-IV kategorije, z odlaganjem materiala na stran. naklon brežine jarka do 60°. Upoštevamo 95% celotnega izkopa.</t>
  </si>
  <si>
    <t>PVC DN 110 SN8</t>
  </si>
  <si>
    <t>PVC DN 160 SN8</t>
  </si>
  <si>
    <t>Nabava, dobava, izdelava cevovoda s polaganjem v peščeno ali betonsko posteljico (posebna postavka) cevi iz trdega PVC v skladu s standardom SIST EN 1401-1 z vsem potrebnim pomožnim materialom za spajanje.</t>
  </si>
  <si>
    <t>fazonski kos lok 15° DN 110</t>
  </si>
  <si>
    <t xml:space="preserve">Nabava, dobava, vgradnja po detajlu dobavitelja (betonski temelj) linijskega požiralnika z asimetrično rego  nazivne velikosti NW 100 kot npr. "SlotTop 100" (ACO d.o.o. ali podoben drugega dobavitelja), nosilnosti D400. Rega iz vroče pocinkanega jekla, iztoka (2kom)  iz iztočnih elementov (2kom-tudi del postavke) z vsemi ostalimi potrebnimi sestavnimi elementi. </t>
  </si>
  <si>
    <t>Nabava, dobava, vgradnja v betonski venec vključno z betonskim vencem LTŽ pokrova  ø 400, nosilnosti C250, brez ventilacijskih odprtin.</t>
  </si>
  <si>
    <t>PVC DN 200 SN8</t>
  </si>
  <si>
    <t>Nabava, dobava, vgraditev peščenega 2x sejanega materiala granulacije 4-16mm za peščeni obsip cevi v debelini minimalno 30cm in komprimacijo do stopnje 95% SPP.</t>
  </si>
  <si>
    <t>Izdelava priključne luknje za PVC do DN 200 v steno betonskega revizijskega jaška, vklučno s tesnenjem preboja.</t>
  </si>
  <si>
    <t>Nabava, dobava, izdelava, revizijskega jaška ø600mm iz betonske cevi, betoniranjem temelja iz C25/30 XC2, podložnim betonom C8/10 X0 5cm, obdelavo notranjosti jaška s cementno malto 1:2, globine do 1,00m. Vključno z izdelavo prebojev.</t>
  </si>
  <si>
    <t>Nabava, dobava, izdelava, revizijskega jaška ø1000mm iz betonske cevi, betoniranjem temelja iz C25/30 XC2, podložnim betonom C8/10 X0 5cm, obdelavo notranjosti jaška s cementno malto 1:2, globine do 1.5m.  Vključno z izdelavo prebojev.</t>
  </si>
  <si>
    <t>Nabava, dobava, izdelava, revizijskega jaška ø1000mm iz betonske cevi, betoniranjem temelja iz C25/30 XC2, podložnim betonom C8/10 X0 5cm, obdelavo notranjosti jaška s cementno malto 1:2, globine do 1.75m.  Vključno z izdelavo prebojev.</t>
  </si>
  <si>
    <t>Dobava in vgrdnja tipskih betonskih peskolovov s betonsko pokrovno kapo, kot npr. Niveko Žalec</t>
  </si>
  <si>
    <t xml:space="preserve">Nabava, dobava invgradnja podca pod objektom frakcije 8/16								
</t>
  </si>
  <si>
    <t>Nabava, dobava, polaganje ločilnega sloja  geosintetika kot npr. "TenCate Polyfelt TS 50"  ali enakovreden.</t>
  </si>
  <si>
    <t>DECEMBER 2022</t>
  </si>
  <si>
    <t>brušenje zgornje površine betona za ujemanje toleranc lesene konstukcije in priprava površien za hidroizolacijski namaz.</t>
  </si>
  <si>
    <r>
      <t xml:space="preserve">Dobava in vgradnja toplotne izolacije nad temeljno ploščo, </t>
    </r>
    <r>
      <rPr>
        <b/>
        <sz val="10"/>
        <rFont val="Arial"/>
        <family val="2"/>
      </rPr>
      <t>T1</t>
    </r>
    <r>
      <rPr>
        <sz val="10"/>
        <rFont val="Arial"/>
        <family val="2"/>
      </rPr>
      <t xml:space="preserve"> - talna plošča  /tla proti zunanjemu prostoru/:</t>
    </r>
  </si>
  <si>
    <r>
      <t>Naprava horizontalne  hidroizolacije na stebrih pod temeljno ploščo -</t>
    </r>
    <r>
      <rPr>
        <b/>
        <sz val="10"/>
        <rFont val="Arial"/>
        <family val="2"/>
      </rPr>
      <t xml:space="preserve"> T1</t>
    </r>
    <r>
      <rPr>
        <sz val="10"/>
        <rFont val="Arial"/>
        <family val="2"/>
      </rPr>
      <t xml:space="preserve"> - talna plošča  /tla proti zunanjemu prostoru/:</t>
    </r>
  </si>
  <si>
    <t xml:space="preserve">RHENOFOL HG ali enakovredno, </t>
  </si>
  <si>
    <t>RHENOFOL HG ali enakovredno, s pločevino za zaključek hidroizolacije,</t>
  </si>
  <si>
    <t>RHENOFOL HG ali enakovredno,</t>
  </si>
  <si>
    <t>parna zapora</t>
  </si>
  <si>
    <t>Dobava in vgradnja betonske obloge (prefabricirani betonski elementi iz lahkega betona dim. 6 x 37 cm, zgoraj raširjen za 5 x 15 cm), kot cokel objekta (glej detajl). Obdelava in barva po izboru arhitekta. Betonska obloga je pritrjena s pomočjo L kovinskega kotnika pritrjenega na CLT nosilno talno leseno konstrukcijo. Betonske površine so impregnirane z betonsko globinsko impregnacijo.</t>
  </si>
  <si>
    <t>Dobava, izdelava in montaža povezovalnih plošč špalet enakega lesa kot špalete in neako obdelane. Povezovalne površine so izvedene v notranjosti in zunanjosti objekta. Dimenzije posamezne plošče je 2700 mm x 150 mm. Plošče so z utori povezane s špaletami okenskih in vratnih sestavov. V količini zajeti kopleti zunanje in notranje obloge.</t>
  </si>
  <si>
    <t>debeloslojni omet 0,7 cm na predizdelano armirno mrežico z lepilom (tip, velikost in barva po izbiri arhitekta), kot npr. Weber Star 272 grobosti 6 mm</t>
  </si>
  <si>
    <t>kaljeno steklo</t>
  </si>
  <si>
    <t>drsna avtomatska vrata steklena kot npr. DOORSON</t>
  </si>
  <si>
    <t>EN179</t>
  </si>
  <si>
    <t>EN16005 in SZPV 413</t>
  </si>
  <si>
    <t>EI30 - C5, EN1158, EN1125</t>
  </si>
  <si>
    <t>da</t>
  </si>
  <si>
    <t>EI30 - C5, EN179</t>
  </si>
  <si>
    <t>25 dB</t>
  </si>
  <si>
    <t>glej načrt</t>
  </si>
  <si>
    <t>vsaj 26 dB</t>
  </si>
  <si>
    <t xml:space="preserve">Špaleta: lesen okvir iz lesenih desk (macesen) debeline 25 mm. Zunaj in znotraj. </t>
  </si>
  <si>
    <t>V ceni je zajeti ves pritrdilni material za skrito montažo (mozniki), finalo obdelavo lesa po opisih v  projektu arhitekture.</t>
  </si>
  <si>
    <r>
      <t xml:space="preserve">Delovna miza v senzorični sobi, skladno s shemo opreme
</t>
    </r>
    <r>
      <rPr>
        <sz val="10"/>
        <rFont val="Arial"/>
        <family val="2"/>
      </rPr>
      <t>Delovna miza dimenzij: 2780 x 600 m pričvrščena na steno iz jeklenega podnožja. Robovi miz obdelani z varnostnim radijem. Plošča iz masivnega lepljenega lesa.</t>
    </r>
  </si>
  <si>
    <r>
      <t xml:space="preserve">Okvir za posteljo v senzorični sobi, skladno s shemo opreme
</t>
    </r>
    <r>
      <rPr>
        <sz val="10"/>
        <rFont val="Arial"/>
        <family val="2"/>
      </rPr>
      <t>Delovna miza dimenzij: 2100 x 1200 m pričvrščena na steno. Robovi obdelani z varnostnim radijem. Plošča iz masivnega lepljenega lesa.</t>
    </r>
  </si>
  <si>
    <r>
      <t xml:space="preserve">Kuhinjski sestav, skladno s shemo opreme
</t>
    </r>
    <r>
      <rPr>
        <sz val="10"/>
        <rFont val="Arial"/>
        <family val="2"/>
      </rPr>
      <t>Kuhinja dolžine 3000 mm, brez visokih omar, podpultne omare in nadpultne obešene omare. Vse globine 600 mm. Vse fronte so izdelane iz vezane plošče in obdelane z ultrapassom. Pult iz vezane plošče z ultrapasom. Vse barve potrdi arhitekt.</t>
    </r>
  </si>
  <si>
    <r>
      <t xml:space="preserve">Sestav za vgradnjo lijaka, skladno s shemo opreme. 
</t>
    </r>
    <r>
      <rPr>
        <sz val="10"/>
        <rFont val="Arial"/>
        <family val="2"/>
      </rPr>
      <t>Okvir in zadnja stranica iz vodoodporne vezane plošče dvojno oljanaz z olji z dodatkom voska.</t>
    </r>
  </si>
  <si>
    <r>
      <t xml:space="preserve">Milnik inox kot npr.: </t>
    </r>
    <r>
      <rPr>
        <b/>
        <sz val="10"/>
        <rFont val="Arial"/>
        <family val="2"/>
      </rPr>
      <t>Norbit art. K32</t>
    </r>
  </si>
  <si>
    <r>
      <t xml:space="preserve">Stojalo za papirnate brisačke zložence kot npr.: </t>
    </r>
    <r>
      <rPr>
        <b/>
        <sz val="10"/>
        <rFont val="Arial"/>
        <family val="2"/>
      </rPr>
      <t>Norbit art. 493</t>
    </r>
  </si>
  <si>
    <r>
      <t xml:space="preserve">Obešalna kljuka za na steno iz nerjavečega jekla cevaste oblike, kot npr. </t>
    </r>
    <r>
      <rPr>
        <b/>
        <sz val="10"/>
        <rFont val="Arial"/>
        <family val="2"/>
      </rPr>
      <t>Norbit LV13</t>
    </r>
  </si>
  <si>
    <r>
      <t>Držalo za WC papir iz kovine kot. Npr.</t>
    </r>
    <r>
      <rPr>
        <b/>
        <sz val="10"/>
        <rFont val="Arial"/>
        <family val="2"/>
      </rPr>
      <t xml:space="preserve"> Norbit LV11</t>
    </r>
  </si>
  <si>
    <r>
      <t xml:space="preserve">Koš s pedalko. </t>
    </r>
    <r>
      <rPr>
        <sz val="10"/>
        <rFont val="Arial"/>
        <family val="2"/>
      </rPr>
      <t xml:space="preserve"> Bele barve, kapaciteta 3 litre z epoksidnim premazon, s plastično pedalko in ročajen na zadnji strani. Kot npr.: </t>
    </r>
    <r>
      <rPr>
        <b/>
        <sz val="10"/>
        <rFont val="Arial"/>
        <family val="2"/>
      </rPr>
      <t>Norbit 478.3LT</t>
    </r>
  </si>
  <si>
    <r>
      <t>Stenska sanitarna ščetka krom in bele barve tipa</t>
    </r>
    <r>
      <rPr>
        <b/>
        <sz val="10"/>
        <rFont val="Arial"/>
        <family val="2"/>
      </rPr>
      <t xml:space="preserve"> Norbit LV039M-03</t>
    </r>
    <r>
      <rPr>
        <sz val="10"/>
        <rFont val="Arial"/>
        <family val="2"/>
      </rPr>
      <t xml:space="preserve"> ali enakovredno</t>
    </r>
  </si>
  <si>
    <r>
      <t>Nagibno ogledalo, okvir bele barve kot npr.:</t>
    </r>
    <r>
      <rPr>
        <b/>
        <sz val="10"/>
        <rFont val="Arial"/>
        <family val="2"/>
      </rPr>
      <t xml:space="preserve"> Norbit Globo DS129</t>
    </r>
  </si>
  <si>
    <t>Kompletna izdelava tlaka objekta - brušen in poliran beton:</t>
  </si>
  <si>
    <t>Kitanje oz. tesnjenje stikov med dilatacij.</t>
  </si>
  <si>
    <t>Pred izvedbo nujna izdelava projekta betona in vzorcev končno obdelane površine katere predhodno potrdi projektant arhitekture.</t>
  </si>
  <si>
    <r>
      <t>izdelava, transport, montaža, centriranje in brušenje na mestu. debeline 12 cm, beton C30/37 oziroma skladno z  načrtom betona in diletacij, ki ga potrdi arhitekt.</t>
    </r>
    <r>
      <rPr>
        <sz val="10"/>
        <rFont val="Arial"/>
        <family val="2"/>
      </rPr>
      <t xml:space="preserve"> Beton in armaturo tlaka Q383 je potrebno upoštevati v ponudbi postavke. Beton se vgrajuje izključno ročno, z armaturo na odmičnih profilih. Glej načrt 11.TP.SH.OP.1 - Shema obdelave površin - strop in tlaki terase,</t>
    </r>
  </si>
  <si>
    <t>Po izvedbi se tlak brusi dokler se v strukturi ne pokaže agregat enakomerno po celotni površini. Površino se dvakrat kita z dodajanjem praha od brušenja za prilagajanje barve obstoječemu tlaku. Po končanem brušenju se tlak polira in impregnira z mat zaščito.</t>
  </si>
  <si>
    <t>slikanje 2 x sten z naravno barvo, barva po izboru arhitekta.</t>
  </si>
  <si>
    <t>GO DELA STAVBNO POHIŠTVO - OKNA</t>
  </si>
  <si>
    <t>GO DELA STAVBNO POHIŠTVO - VRATA</t>
  </si>
  <si>
    <t>Izvedba cevnih povezav od vodnjakov (Revizijskega jaška) do objekta. Povezave se izvedejo s cevmi PE100 ∅63 DN50, (obračun po dejanskih količinah). Pozor: Cena vsebuje nabavo in polaganje ter el. fuzijsko spajanje povezovalnih cevi PE100 ∅63 DN50,  v pripravljeno peščeno posteljico.</t>
  </si>
  <si>
    <t xml:space="preserve">Krogelna pipa, s polnim prehodom, z notranjim navojnim prikljuekom, okrov iz medi, z ročico za odpiranje PN 16, sledečih specifikacij:
</t>
  </si>
  <si>
    <t>DN 25</t>
  </si>
  <si>
    <t>DN 32</t>
  </si>
  <si>
    <t>DN 40</t>
  </si>
  <si>
    <t>DN 50</t>
  </si>
  <si>
    <t>DN 25 (R 1)</t>
  </si>
  <si>
    <t>Zaporni regulacijski ventil, kot na primer ali enakovredno proizv. DANFOSS MSV-BD, za prednastavitev pretoka, z ravnim sedežem, s prikljueki za merjenje pretoka in tlaka ter priborom za priklop merilnega instrumenta, okrov iz medi, z navojnim prikljuekom, 
PN 16, sledečih specifikacij:</t>
  </si>
  <si>
    <t>DN 32 (R 1 1/4)</t>
  </si>
  <si>
    <t>DN 40 (R 1 1/2)</t>
  </si>
  <si>
    <t>DN 50 (R 2)</t>
  </si>
  <si>
    <t>Membranski vzmetni varnostni ventil,  za zaprte ogrevalne naprave EN 12828, tlak odpiranja 2,5 bar, okrov iz medi, vstopna odprtina DN 20, sledečih specifikacij:</t>
  </si>
  <si>
    <t>vstopna odprtina DN 20</t>
  </si>
  <si>
    <t>vstopna odprtina DN 25</t>
  </si>
  <si>
    <t>z navojnim priključkom DN 20, s pokromano kapo in rozeto.</t>
  </si>
  <si>
    <t>Podometni ventil, kot krogelni ventil, ohišje iz medenine, sledečih specifikacij:</t>
  </si>
  <si>
    <t>z navojnim priključkom DN 25, s pokromano kapo in rozeto.</t>
  </si>
  <si>
    <t>Protipovratni ventil z notranjim navojnim prikljuekom, za vodoravno ali navpieno montažo, okrov iz medi, ravne oblike, 
PN 16, sledečih dimenzij:</t>
  </si>
  <si>
    <t>Lovilnik nesnage, s poševnim sedežem, s prirobnienim prikljuekom, vkljueno s protiprirobnicama, tesnili in vijaki, okrov iz sive litine, s sitom iz nerjavnega jekla, PN 6, sledečih dimenzij:</t>
  </si>
  <si>
    <t>DN32</t>
  </si>
  <si>
    <t>volumen posode je 35 l.</t>
  </si>
  <si>
    <t xml:space="preserve">Membranska tlaena ekspanzijska posoda, kot na primer ali enakovredno proizv. REFLEX tip N, za zaprte sisteme ogrevanja ali hlajenja, po EN 12828, 
maks. delovni tlak 3,0 bar, naslednjih volumnov:
</t>
  </si>
  <si>
    <t>Obtočna črpalka za ogrevanje ali hlajenje Č05 
-pretok 2,8 m3/h, 
-tlaena višina 28 kPa, 
z brezstopenjsko elektronsko regulacijo števila vrtljajev, z ECM elektromotorjem, z displejem, 
kot na primer ali enakovredno proizv. WILO tip Yonos PICO 25/1-6 
-prikljuena napetost 1x230V, 
-el. prikljuena moe 40 W, 
nazivni tlak v okrovu PN 6, z navojnim prikljuekom, vkljueno z vijaenimi spoji DN 25</t>
  </si>
  <si>
    <t>Razdelilnik/zbiralnik za talno ogrevanje, z armaturo na dovodu in povratku DN 25, z roenim odzraeevalnikom, armaturo za polnjenje/praznenje, vkljueno z vgrajenimi armaturami na prikljuenih zankah, dušilnimi elementi z merilno skalo in vgrajenimi armaturami za regulacijo, s spojkami za cev d 16 mm Vkljueno z omarico za podometno vgradnjo, kot na primer ali enakovredno proizv. UPONOR, sledečih dimenzij glede na zanke:</t>
  </si>
  <si>
    <t>št. zank 9.</t>
  </si>
  <si>
    <t>št. zank 12.</t>
  </si>
  <si>
    <t>Dobava in vgranja prikljucnega modula
-obratovalna napetost: 230V
-avtomatsko balansiranje optimizira uporabo energije in udobje
-elektronsko krmiljenje
-na en prikljucni modul je možno prikljuciti do 6 sobnih termostatov in 8 termopogonov (24V)
-crpalcni in kotlovski rele
-preizkusni test ventilov (termopogonov) in obtocne crpalke
-kontrola relativne vlage
-kombinirana regulacija talnega ogrevanja/hlajenja in stropnega hlajenja
-maks. vhodna moc za termopogon: 24VAC / 0.2A (0.4A konica)
-stopnja zašcite: razred II IP20
-barva: bela
Sestoji iz:
-Uponor Smatrix Base prikljucnega modula X-245 6X
-zacetnih navodil, varnostnih navodil
-montažnega materiala</t>
  </si>
  <si>
    <t xml:space="preserve">Dobava in vgradnja razširitvenega modula
- 6 kanalski pomožni modul 
-podpira do 6 sobnih termostatov in do 6 termopogonov 
klik vgradnja
-stopnja zašcite: IP20
Proizvod: Uponor
Tip: Smatrix base Pulse pomožni modul M-242 6x  </t>
  </si>
  <si>
    <t>Dobava in vgranja komunikacijski modul
Ustvari povezavo med Uponor Smatrix Pulse sistemom, aplikacijo Uponor Smatrix Pulse App in Uponor oblakom
Tehnicni podatki: 
-napajanje: RJ45 kabel na Uponor Wave ali Base prikljucnem modulu Pulse
-ethernet vmesnik: 10/100 Mbps (RJ45)
-ethernet protokoli: Ethernet II
-stopnja zašcite: razred II IP20
-barva: bela
Sestoji iz:
-Uponor Smatrix Pulse com R-208
-adapterja za vgradnjo na DIN letve
-prikljucni kabel RJ45 (2m)
-zacetnih navodil, varnostnih navodil
-montažnega materiala
Proizvod: Uponor
Tip: Smatrix Pulse komunikacijski modul R-208 6x</t>
  </si>
  <si>
    <t>zunanji premer cevi 18 x 1,0 mm.</t>
  </si>
  <si>
    <t>Cevovodi iz varjenih preciznih cevi iz nerjavnega jekla, EN 10312-2 (DIN 2465-2), material 1.4401 (DIN 10088), za pitno vodo, spajanje s stisljivimi fitingi MAPRESS, vkljueno s spojnimi elementi oz. fitingi, 
s specifikacij ozunanjih premerov cevi:</t>
  </si>
  <si>
    <t>zunanji premer cevi 22 x 1,2 mm.</t>
  </si>
  <si>
    <t>zunanji premer cevi 28 x 1,2 mm.</t>
  </si>
  <si>
    <t>zunanji premer cevi 35 x 1,5 mm.</t>
  </si>
  <si>
    <t>zunanji premer cevi 42 x 1,5 mm.</t>
  </si>
  <si>
    <t>R 1/2</t>
  </si>
  <si>
    <t>Gibka cev, iz nerjavnega jekla AISI316, orebrena, s toplotno izolacijo 9 mm, dolžina 300 mm, priključki iz jekla, PN 10, z zunanjim in notranjim navojem sledečih dimenzij:</t>
  </si>
  <si>
    <t>R 3/4</t>
  </si>
  <si>
    <t>premer 100 mm</t>
  </si>
  <si>
    <t>Okrogli zraeni kanali iz spiralno robljenih cevi, izdelani iz jeklene pocinkane ploeevine, komplet z oblikovnimi kosi, pritrdilnim, spojnim in tesnilnim materialom, debelina ploeevine po EN 1506 (DIN 24152), sledečih premerov:</t>
  </si>
  <si>
    <t>premer 125 mm</t>
  </si>
  <si>
    <t>premer 160 mm</t>
  </si>
  <si>
    <t>premer 180 mm</t>
  </si>
  <si>
    <t>premer 200 mm</t>
  </si>
  <si>
    <t>Dušilna loputa za nastavljanje pretocnih kolicin zraka na dovodnih in odvodnih kanalskih prikljuckih. Prirejena za vgradnjo v sisteme pravokotnih in spiro kanalov. Sestavljene iz ohišja in lamele iz pocinkane plocevine ter mehanizma za  nastavljanje kota lamel, vkljucno spojni in pritrdilni material.
H - brez pogona/rocna
M0 - predpriprava za pogon
M1 - 230V pogon
M2 - 24V pogon
M3 - 24V, 0-10V brezstopenjski pogon
M4 - 230V pogon z vzmetjo
M5 - 24V pogon z vzmetjo
M6 - 24V, 0-10V brezstopenjski pogon z vzmetjo
Proizvod: Systemair
dimenzije fi100mm,
tip: TUNE-R-100-1-H</t>
  </si>
  <si>
    <t>Zaporna loputa za zapiranje kanalov ob doseženi temperaturi v srojnici ali hodniku. Prirejena za vgradnjo v sisteme spiro kanalov. Sestavljena iz ohišja in lamele iz pocinkane plocevnine ter mehanizma za nastavljanje kota lamel, vkljucno spojni in pritrdilni material.
M1 - 230V pogon 
Dimenzije: fi200mm
Proizvod: Systemair
Tip: TUNE-R-200-2-M1</t>
  </si>
  <si>
    <t>DN 15 (R 1/2)</t>
  </si>
  <si>
    <t>Zaporni ventil, za pitno vodo, z navojnim prikljuekom PN 10, s poševnim sedežem, DIN 3502, z nedvigajoeim vretenom, ohišje iz prešane medenine, z mehkim tesnenjem, sledečih dimenzij:</t>
  </si>
  <si>
    <t>Protipovratni ventil, z navojnim prikljuekom, PN 16, ohišje iz prešane medenine, kovinsko tesnilo, sledečih dimenzij:</t>
  </si>
  <si>
    <t>zun. premer d 16 x 2 mm.</t>
  </si>
  <si>
    <t>Cevovodi iz veeplastnih plastienih cevi s povišano temperaturo odpornosti, iz PE-RT, ojaeanih s slojem iz aluminija, po EN 573-3, po DIN 16892, z izolacijo iz polietilenske pene deb. 10 mm, v kolutih, spojeni s fitingi za zatiskanje, vkljueno s fitingi in spojnimi kosi, kot na primer ali enakovredno proizv. UPONOR, ali enakovredno, zunanjih premerov:</t>
  </si>
  <si>
    <t>zun. premer d 20 x 2,25 mm.</t>
  </si>
  <si>
    <t>zun. premer d 32 x 3 mm.</t>
  </si>
  <si>
    <t>zun. premer d 25 x 2,5 mm.</t>
  </si>
  <si>
    <t>Cevovodi iz veeplastnih plastienih cevi s povišano temperaturo odpornosti, iz PE-RT, ojaeanih s slojem iz aluminija, po EN 573-3, po DIN 16892, v kolutih, spojeni s fitingi za zatiskanje, vkljueno s fitingi in spojnimi kosi, kot na primer ali enakovredno proizv. UPONOR, zunanjega premera po sledečih specifikacijah:</t>
  </si>
  <si>
    <t>Tlačni preizkus tesnjenja cevovoda z vodo, preizkusni tlak je 1,5 kratni delovni tlak, Vkljueno z izdelavo pisnega poroeila o uspešno opravljenem preizkusu.</t>
  </si>
  <si>
    <t>Primerljivo ali enakovredno.:</t>
  </si>
  <si>
    <t>DOORSON</t>
  </si>
  <si>
    <t>Cevovodi za odpadno vodo iz  PP cevi, odpornih na vročo vodo, z natienimi obojkami po EN 1451-1, z vgrajenim tesnilnim obroekom, kot na primer ali enakovredno proizv. Valsir, tip: PP, ali enakovredno, vključno s fazonskimi kosi, polaganje v poslopjih, 
d 110</t>
  </si>
  <si>
    <t>Nabava, dobava, izdelava talnega cevovoda za odpadno vodo, iz trdega PVC, z natienimi obojkami, EN 1401-1, SN8 , spoj s tesnilnim obročem, v dolžini je zajet dodatek za fazonske kose, polaganje na obstojeeo posteljico v zemljišeu.</t>
  </si>
  <si>
    <t>fazonski kos odcep 45° DN 110/110</t>
  </si>
  <si>
    <t>fazonski kos lok 30° DN 110</t>
  </si>
  <si>
    <t>DN 110</t>
  </si>
  <si>
    <t>DN 160</t>
  </si>
  <si>
    <t>Izdelava priključne luknje za PVC do DN 110 v steno poliestrskega revizijskega jaška, vklučno s tesnenjem preboja.</t>
  </si>
  <si>
    <t>Ureditev provizorijev za prehod preko gradbene jame v času izvedbe del v skladu s predpisi varstva pri delu.</t>
  </si>
  <si>
    <t>I. SANITARNA OPREMA</t>
  </si>
  <si>
    <t>II. TIPSKA OPREMA</t>
  </si>
  <si>
    <t>III. MIZARSKA OPREMA</t>
  </si>
  <si>
    <t>Ročni izkop in zasip pri prevezavah na obstoječ cevovod ter v bližini ostalih komunalnih instalacij.</t>
  </si>
  <si>
    <t>Strojno-ročni izkop in zasip pri izvedbi prevezav hišnih priključkov v kompletu z izvedbo tamponske plasti.</t>
  </si>
  <si>
    <t>Dezinfekcija cevovoda s polnitvijo, kloriranjem in končnim izpiranjem cevovoda. Izvede pooblaščena organizacija</t>
  </si>
  <si>
    <t>Izvedba mikrobiološke in kemijske analize pitne vode s strani poblaščene organizacije</t>
  </si>
  <si>
    <t>Izvedba tlačnega preizkusa vključno s polnitvijo, odzračevanjem in izpiranjem cevovoda. Izvede upravljavec sistema</t>
  </si>
  <si>
    <t>Izvedba meritev tlakov na hidrantih pri statični in dinamični obrtemenitvi s strani pooblaščene oganizacije</t>
  </si>
  <si>
    <t xml:space="preserve">Izpiranje cevovoda s polnitvijo in odzračevanjem. Izvede upravljavec sistema					</t>
  </si>
  <si>
    <t>I'zdelava in vgradnja (betoniranje betonskega jaška
dim. 1500 x 1000 x 1200mm s podaljškom za izvedbo vratu jaška za namestitev porkova višine 50 cm. Vključno z izvedbo prebopjev in tesnenja prebojev za cevi. Vključno z vgradnjo ventilov za razcepe - hidrant, obstoječi objekt, prizidava.</t>
  </si>
  <si>
    <t>Izvedba navezave na obstoječi vodomerni jašek, izvede upravljalec sistema</t>
  </si>
  <si>
    <t>Tlačna cev iz duktilne litine po EN 545, ISO 2531, z obojko, za pitno vodo, s standardno zaščito tip C40 iz 400 g/m2 zlitine cinka in aluminija ter modrega epoksija, spoj s standardnim tesnilom, DN 80, polaganje na obstoječo posteljico v zemljišču.</t>
  </si>
  <si>
    <t>Transport dobavljenih cevi iz duktilne litine, DN 80, vključno nakladanje, razkladanje in spuščanje v jarek,</t>
  </si>
  <si>
    <t>Zasun s prirobnicami, izdelan po EN 1074-2, mehko tesnjen, z aksialno nepomičnim vretenom, ohišje iz nodularne litine, kot npr.: proizv. EURO tip 23, z ročnim kolesom, PN 16, DN 50</t>
  </si>
  <si>
    <t>Zasun s prirobnicami, izdelan po EN 1074-2, mehko tesnjen, z aksialno nepomičnim vretenom, ohišje iz nodularne litine, kot npr.: proizv. EURO tip 23, z ročnim kolesom, PN 16, DN 80</t>
  </si>
  <si>
    <t>Lok z obojestransko obojko, MMK kos, 45°, iz duktilne litine, DIN 28626, natična obojka s tesnilom za natezno trden spoj, tip Vi, DN 80</t>
  </si>
  <si>
    <t>Lok z obojestransko obojko, MMQ kos 90°, iz duktilne litine, DIN 28625, natična obojka s tesnilom za natezno trden spoj, tip Vi, DN 80</t>
  </si>
  <si>
    <t>Spojnik z obojko in prirobnico, E kos, iz duktilne litine, DIN 28622, natična obojka s tesnilom za natezno trden spoj, tip Vi, prirobnica PN 10, DN 80</t>
  </si>
  <si>
    <t>Prirobnični T kos, iz duktilne litine, DIN 28643, prirobnica PN 10, DN 80 x 50</t>
  </si>
  <si>
    <t>Zobčasta spojka z zunanjim navojem, iz pocinkane temprane litine, za cev iz PE80 
ISO S5, PN 10, d 63 x R 2</t>
  </si>
  <si>
    <t>Redukcija iz polietilena PE100, z vgrajenim grelnim navitjem, SDR 11 (S5), d 63 x 32</t>
  </si>
  <si>
    <t>Tlačna cev iz polietilena PE100, po SIST EN 12201 (ISO 4427), SDR 11, 16 bar, d 32 x 3,0, polaganje na obstoječo posteljico v zemljišču.</t>
  </si>
  <si>
    <t>Transport dobavljenih cevi iz polietilena, DN 25, vključno nakladanje, razkladanje in spuščanje v jarek,</t>
  </si>
  <si>
    <t>Zakoličba vključno z izdelavo zakoličbenega zapisnika in vsemi potrebnimi profili za izvedbo del, zakoličbo za objekt, zunanjo ureditev in vse komunalne vode, ter komunalne priključke. Ter</t>
  </si>
  <si>
    <t xml:space="preserve">Izdelava geodetskega posnetka, ter elaborata za  vpis  stavbe v kataster  ob koncu gradnje. </t>
  </si>
  <si>
    <t>Izvedba geodetskega posnetka kanalizacij, vodov, cevovodov, hišnih priključkov za vpise v evidence v skladu z zahtevami upravljavcev</t>
  </si>
  <si>
    <t>/</t>
  </si>
  <si>
    <t>pregled protizdrsnosti betonskega tlaka - sproti med izvedbo tlaka, za določitev grobosti brušenja</t>
  </si>
  <si>
    <t>pregled delovanja vseh elementov stavbnega pohištva s finimi nastavitvami</t>
  </si>
  <si>
    <t>kvalitetni pregled lesenih in finalnih površin</t>
  </si>
  <si>
    <t>varnostni pregled varnostnih elementov, steklo, ograja,..</t>
  </si>
  <si>
    <t>izdelava označitev in napisov skladno z grafično podlogo arhitekta</t>
  </si>
  <si>
    <t>Skupne postavke in dela</t>
  </si>
  <si>
    <t>Vrata, okna, senčila in ograja</t>
  </si>
  <si>
    <t>VRATA, OKNA, SENČILA IN OGRAJA SKUPAJ:</t>
  </si>
  <si>
    <t>Dobava in vgradnja podometnega alu profila za zavese po obodu prostora. Alu profil bele barve dimenzij cca 16 mm x 14 mm, krivljen z radijem 40 cm v vogalih. Podana skupna dolžina. Pritrjevanje skozi profil brez dodatnih nosilcev. Vključno s poglobitvijo v les. Montaža na način, da je spodnji rob profila poravnan s površino lesa (skrita vgradnja s senčno fugo). kot npr.: Alu karnisa Elegant 1100</t>
  </si>
  <si>
    <t>Dobava izdelava in vgradnja zavese iz akustične TREVIRA tkanine. Tkanje - delno križno. Kot npr.: Kvadrat Diorama barve 0133, s certifikatom negorljivosti EN 13501-1 B-s1,d0 in EN 13773 klasa 1. Gostota med 750 in 800 g, Všivanje nosilcev za skrito karniso Elegant 1100 postavke. Dolžina elementa 6m. Izdela se vzorec za potrditev.</t>
  </si>
  <si>
    <t>Dobava izdelava in vgradnja zavese iz akustične TREVIRA tkanine. Tkanje - delno križno. Kot npr.: Kvadrat Diorama barve 0133, s certifikatom negorljivosti EN 13501-1 B-s1,d0 in EN 13773 klasa 1. Gostota med 750 in 800 g, Všivanje nosilcev za skrito karniso Elegant 1100 postavke. Dolžina elementa 4m. Izdela se vzorec za potrditev.</t>
  </si>
  <si>
    <r>
      <t xml:space="preserve">Komplet izdelava in vgradnja ograje iz nerjaveče jeklenice na </t>
    </r>
    <r>
      <rPr>
        <u/>
        <sz val="10"/>
        <rFont val="Arial"/>
        <family val="2"/>
      </rPr>
      <t xml:space="preserve">treh </t>
    </r>
    <r>
      <rPr>
        <sz val="10"/>
        <rFont val="Arial"/>
        <family val="2"/>
      </rPr>
      <t>višinah (50, 70 in 100 cm od končnega tlaka). Nerjaveča jeklenica tipa 1x19, debeline 8 mm. NA lesene stebre pritrjeno s cilindričnim tipom prijemala kot npr.: Carlstahl 858-0800-06 in sistemskim izaključki kot npr.: Carlshtahl 873-0800. Podana skupna dolžina trase!! Montaža na notranji strani.</t>
    </r>
  </si>
  <si>
    <t>Skupaj brez popusta brez DDV</t>
  </si>
  <si>
    <t>PE folija, -  zajeto drugje</t>
  </si>
  <si>
    <t>talno gretje: sistemske plošče, deb. 3 cm, - zajeto drugje - strojne inštelacije.</t>
  </si>
  <si>
    <t>Ponudbena vrednost v EUR s popustom brez DDV</t>
  </si>
  <si>
    <t>Znesek DDV (22%)</t>
  </si>
  <si>
    <t>Skupaj ponudbena cena s popustom vključno z DDV v EUR</t>
  </si>
  <si>
    <t>glej shemo V-1.2</t>
  </si>
  <si>
    <t>glej shemo V-5</t>
  </si>
  <si>
    <t>Revizijski jašek iz armiranega poliestra ali polietilena za fekalno kanalizacijo d 625 mm, višina jaškov od 2,0 do 2,5 m. Proizvod: Zagožen ali enakovredno</t>
  </si>
  <si>
    <t>Mmizarstvo zrim - poravnan, Košak A+ poravnano,...</t>
  </si>
  <si>
    <t>Mmizarstvo zrim, Mizarstvo košak, brez podboja, nihajno</t>
  </si>
  <si>
    <t>Mmizarstvo zrim, brez okvirja, Košak brezokvirno okno, Reflex servis fiksno,</t>
  </si>
  <si>
    <t>Prefalz aluminijasta obloga, deb. 0.7 cm (tip, kot na primer Prefa ali enakovredno),</t>
  </si>
  <si>
    <t>izdelava plošč zajema: opaž in beton,</t>
  </si>
  <si>
    <t>izvedba je možna tudi na licu mesta, pri čemer je potrebno upoštevati oblike in izvedbe kot pri predizdelanih ploščah, ter upoštevati izvedbo opaža, ki se odstrani ali ostane kot izgubljen opaž. V primeru izdelave na licu mesta je potrebno upoštevati izdelavo dilatacij in tesnenje le teh.</t>
  </si>
  <si>
    <t>priprava in izdelava DZO</t>
  </si>
  <si>
    <t>prevzemi, preiskusi, tlačni preizkusi,..</t>
  </si>
  <si>
    <t>V nadaljevanju so navedena svetila. Pri izbiri svetil je pomembno upoštevati direktni/indirektni tip svetila, moč, površinsko razpršenost, barvno razpoznavo. Izbiro svetil potrdi  arhitekt po predhodni študiji osvetljenosti v primeru, da se le ta razlikuje od ptudije v načrtu s področja elektrotehnike.</t>
  </si>
  <si>
    <t>DATUM POSODOBITVE:</t>
  </si>
  <si>
    <t>JUNIJ 2023</t>
  </si>
  <si>
    <t>057/2021</t>
  </si>
  <si>
    <t>nepredvidena dela EI 5%</t>
  </si>
  <si>
    <t>nepredvidena dela SI 5%</t>
  </si>
  <si>
    <t>nepredvidena dela GOI zunanja ureditev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</si>
</sst>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_-* #,##0.00\ &quot;SIT&quot;_-;\-* #,##0.00\ &quot;SIT&quot;_-;_-* &quot;-&quot;??\ &quot;SIT&quot;_-;_-@_-"/>
    <numFmt numFmtId="165" formatCode="_-* #,##0.00\ _S_I_T_-;\-* #,##0.00\ _S_I_T_-;_-* &quot;-&quot;??\ _S_I_T_-;_-@_-"/>
    <numFmt numFmtId="166" formatCode="#,##0.00\ &quot;SIT&quot;"/>
    <numFmt numFmtId="167" formatCode="0.0"/>
    <numFmt numFmtId="168" formatCode="#,"/>
    <numFmt numFmtId="169" formatCode="_ [$€]\ * #,##0.00_ ;_ [$€]\ * \-#,##0.00_ ;_ [$€]\ * &quot;-&quot;??_ ;_ @_ "/>
    <numFmt numFmtId="170" formatCode="#,##0.00\ [$€-1]"/>
    <numFmt numFmtId="171" formatCode="_(&quot;$&quot;* #,##0.0_);_(&quot;$&quot;* \(#,##0.0\);_(&quot;$&quot;* &quot;-&quot;??_);_(@_)"/>
    <numFmt numFmtId="172" formatCode="&quot;Fr.&quot;\ #,##0;[Red]&quot;Fr.&quot;\ \-#,##0"/>
    <numFmt numFmtId="173" formatCode="&quot;Fr.&quot;\ #,##0.00;[Red]&quot;Fr.&quot;\ \-#,##0.00"/>
    <numFmt numFmtId="174" formatCode="#,##0.00\ &quot;€&quot;"/>
    <numFmt numFmtId="175" formatCode="#,##0.000"/>
    <numFmt numFmtId="176" formatCode="#,##0.00_ ;\-#,##0.00\ "/>
    <numFmt numFmtId="177" formatCode="#,##0.0&quot;0&quot;"/>
    <numFmt numFmtId="178" formatCode="#,##0.0\0"/>
    <numFmt numFmtId="179" formatCode="&quot;A.&quot;0"/>
    <numFmt numFmtId="180" formatCode="&quot;B.&quot;0"/>
    <numFmt numFmtId="181" formatCode="&quot;C.&quot;0"/>
    <numFmt numFmtId="182" formatCode="&quot;IX.&quot;0"/>
    <numFmt numFmtId="183" formatCode="&quot;VIII.&quot;0"/>
    <numFmt numFmtId="184" formatCode="&quot;VII.&quot;0"/>
    <numFmt numFmtId="185" formatCode="&quot;VI.&quot;0"/>
    <numFmt numFmtId="186" formatCode="&quot;V.&quot;0"/>
    <numFmt numFmtId="187" formatCode="&quot;IV.&quot;0"/>
    <numFmt numFmtId="188" formatCode="&quot;III.&quot;0"/>
    <numFmt numFmtId="189" formatCode="&quot;II.&quot;0"/>
    <numFmt numFmtId="190" formatCode="&quot;I.&quot;0"/>
    <numFmt numFmtId="191" formatCode="&quot;X.&quot;0"/>
  </numFmts>
  <fonts count="142">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charset val="238"/>
    </font>
    <font>
      <sz val="11"/>
      <name val="Arial"/>
      <family val="2"/>
    </font>
    <font>
      <sz val="10"/>
      <name val="Arial"/>
      <family val="2"/>
      <charset val="238"/>
    </font>
    <font>
      <sz val="10"/>
      <name val="Arial CE"/>
      <family val="2"/>
      <charset val="238"/>
    </font>
    <font>
      <sz val="11"/>
      <name val="Arial"/>
      <family val="2"/>
      <charset val="238"/>
    </font>
    <font>
      <sz val="10"/>
      <name val="Arial CE"/>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1"/>
      <color theme="1"/>
      <name val="Calibri"/>
      <family val="2"/>
      <charset val="238"/>
      <scheme val="minor"/>
    </font>
    <font>
      <sz val="1"/>
      <color indexed="18"/>
      <name val="Courier"/>
      <family val="1"/>
      <charset val="238"/>
    </font>
    <font>
      <sz val="10"/>
      <name val="Arial CE"/>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1"/>
      <color indexed="19"/>
      <name val="Calibri"/>
      <family val="2"/>
      <charset val="238"/>
    </font>
    <font>
      <b/>
      <sz val="11"/>
      <color indexed="10"/>
      <name val="Calibri"/>
      <family val="2"/>
      <charset val="238"/>
    </font>
    <font>
      <sz val="10"/>
      <name val="Helv"/>
      <charset val="204"/>
    </font>
    <font>
      <sz val="12"/>
      <name val="Arial"/>
      <family val="2"/>
      <charset val="238"/>
    </font>
    <font>
      <u/>
      <sz val="10"/>
      <color indexed="12"/>
      <name val="Arial"/>
      <family val="2"/>
      <charset val="238"/>
    </font>
    <font>
      <sz val="11"/>
      <name val="Times New Roman CE"/>
      <charset val="238"/>
    </font>
    <font>
      <sz val="10"/>
      <name val="MS Sans Serif"/>
      <family val="2"/>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etica-Narrow"/>
    </font>
    <font>
      <b/>
      <sz val="8"/>
      <name val="Arial Narrow"/>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name val="HelveticaPS"/>
      <family val="1"/>
      <charset val="238"/>
    </font>
    <font>
      <sz val="10"/>
      <color theme="1"/>
      <name val="tahoma"/>
      <family val="2"/>
      <charset val="238"/>
    </font>
    <font>
      <sz val="11"/>
      <color indexed="60"/>
      <name val="Calibri"/>
      <family val="2"/>
    </font>
    <font>
      <sz val="10"/>
      <name val="Courier"/>
      <family val="1"/>
      <charset val="238"/>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FF0000"/>
      <name val="Arial"/>
      <family val="2"/>
    </font>
    <font>
      <sz val="11"/>
      <color theme="1"/>
      <name val="Arial"/>
      <family val="2"/>
      <charset val="238"/>
    </font>
    <font>
      <sz val="10"/>
      <color rgb="FFFF0000"/>
      <name val="Arial"/>
      <family val="2"/>
    </font>
    <font>
      <sz val="12"/>
      <name val="Arial"/>
      <family val="2"/>
    </font>
    <font>
      <b/>
      <sz val="10"/>
      <name val="Arial"/>
      <family val="2"/>
    </font>
    <font>
      <b/>
      <sz val="20"/>
      <name val="Arial"/>
      <family val="2"/>
    </font>
    <font>
      <sz val="10"/>
      <name val="Arial"/>
      <family val="2"/>
      <charset val="1"/>
    </font>
    <font>
      <b/>
      <sz val="10"/>
      <name val="Arial"/>
      <family val="2"/>
      <charset val="1"/>
    </font>
    <font>
      <b/>
      <sz val="3"/>
      <name val="Arial"/>
      <family val="2"/>
      <charset val="1"/>
    </font>
    <font>
      <sz val="3"/>
      <name val="Arial"/>
      <family val="2"/>
      <charset val="1"/>
    </font>
    <font>
      <b/>
      <sz val="12"/>
      <name val="Arial"/>
      <family val="2"/>
      <charset val="238"/>
    </font>
    <font>
      <sz val="12"/>
      <name val="Arial"/>
      <family val="2"/>
      <charset val="1"/>
    </font>
    <font>
      <sz val="12"/>
      <color theme="1"/>
      <name val="Arial"/>
      <family val="2"/>
      <charset val="238"/>
    </font>
    <font>
      <b/>
      <sz val="12"/>
      <color theme="1"/>
      <name val="Arial"/>
      <family val="2"/>
      <charset val="238"/>
    </font>
    <font>
      <sz val="11"/>
      <name val="Arial"/>
      <family val="2"/>
      <charset val="1"/>
    </font>
    <font>
      <b/>
      <sz val="11"/>
      <name val="Arial"/>
      <family val="2"/>
    </font>
    <font>
      <sz val="11"/>
      <color indexed="10"/>
      <name val="Arial"/>
      <family val="2"/>
    </font>
    <font>
      <sz val="20"/>
      <name val="Arial"/>
      <family val="2"/>
    </font>
    <font>
      <sz val="20"/>
      <color rgb="FFFF0000"/>
      <name val="Arial"/>
      <family val="2"/>
    </font>
    <font>
      <sz val="11"/>
      <color rgb="FF00B050"/>
      <name val="Arial"/>
      <family val="2"/>
    </font>
    <font>
      <sz val="10"/>
      <name val="Arial"/>
      <family val="2"/>
    </font>
    <font>
      <u/>
      <sz val="10"/>
      <name val="Arial"/>
      <family val="2"/>
    </font>
    <font>
      <sz val="10"/>
      <color indexed="10"/>
      <name val="Arial"/>
      <family val="2"/>
    </font>
    <font>
      <sz val="10"/>
      <color theme="1"/>
      <name val="Arial"/>
      <family val="2"/>
    </font>
    <font>
      <b/>
      <sz val="10"/>
      <color rgb="FFFF0000"/>
      <name val="Arial"/>
      <family val="2"/>
    </font>
    <font>
      <i/>
      <sz val="10"/>
      <name val="Arial"/>
      <family val="2"/>
    </font>
    <font>
      <b/>
      <i/>
      <sz val="10"/>
      <name val="Arial"/>
      <family val="2"/>
    </font>
    <font>
      <sz val="10"/>
      <color rgb="FF00B0F0"/>
      <name val="Arial"/>
      <family val="2"/>
    </font>
    <font>
      <sz val="10"/>
      <color rgb="FF00B050"/>
      <name val="Arial"/>
      <family val="2"/>
    </font>
    <font>
      <sz val="8"/>
      <name val="Arial"/>
      <family val="2"/>
    </font>
    <font>
      <b/>
      <sz val="8"/>
      <color rgb="FF000000"/>
      <name val="Arial"/>
      <family val="2"/>
    </font>
    <font>
      <sz val="8"/>
      <color rgb="FF000000"/>
      <name val="Arial"/>
      <family val="2"/>
    </font>
    <font>
      <b/>
      <sz val="8"/>
      <name val="Arial"/>
      <family val="2"/>
    </font>
    <font>
      <sz val="9"/>
      <color theme="1"/>
      <name val="Arial"/>
      <family val="2"/>
      <charset val="238"/>
    </font>
    <font>
      <sz val="10"/>
      <color indexed="8"/>
      <name val="Arial"/>
      <family val="2"/>
      <charset val="238"/>
    </font>
    <font>
      <b/>
      <sz val="10"/>
      <name val="Arial"/>
      <family val="2"/>
      <charset val="238"/>
    </font>
    <font>
      <b/>
      <sz val="12"/>
      <name val="Arial"/>
      <family val="2"/>
      <charset val="1"/>
    </font>
    <font>
      <b/>
      <i/>
      <u/>
      <sz val="10"/>
      <name val="Arial"/>
      <family val="2"/>
    </font>
    <font>
      <sz val="7"/>
      <name val="Arial"/>
      <family val="2"/>
      <charset val="1"/>
    </font>
    <font>
      <b/>
      <sz val="10"/>
      <name val="Courier New"/>
      <family val="3"/>
    </font>
    <font>
      <i/>
      <sz val="10"/>
      <name val="Arial"/>
      <family val="2"/>
      <charset val="1"/>
    </font>
    <font>
      <i/>
      <sz val="10"/>
      <name val="Arial"/>
      <family val="2"/>
      <charset val="238"/>
    </font>
    <font>
      <sz val="10"/>
      <color rgb="FFFF0000"/>
      <name val="Arial (Body)"/>
    </font>
    <font>
      <b/>
      <i/>
      <sz val="10"/>
      <name val="Arial"/>
      <family val="2"/>
      <charset val="1"/>
    </font>
    <font>
      <b/>
      <vertAlign val="subscript"/>
      <sz val="10"/>
      <name val="Arial"/>
      <family val="2"/>
    </font>
    <font>
      <sz val="8"/>
      <name val="Helvetica Neue"/>
      <family val="2"/>
    </font>
    <font>
      <sz val="10"/>
      <color rgb="FFFF0000"/>
      <name val="Arial"/>
      <family val="2"/>
      <charset val="1"/>
    </font>
    <font>
      <b/>
      <sz val="10"/>
      <name val="Cambria"/>
      <family val="2"/>
      <charset val="238"/>
      <scheme val="major"/>
    </font>
    <font>
      <sz val="10"/>
      <name val="Cambria"/>
      <family val="2"/>
      <charset val="238"/>
      <scheme val="major"/>
    </font>
    <font>
      <sz val="12"/>
      <name val="Calibri"/>
      <family val="2"/>
      <scheme val="minor"/>
    </font>
    <font>
      <sz val="10"/>
      <name val="Arial (Body)"/>
    </font>
    <font>
      <b/>
      <sz val="16"/>
      <name val="Arial"/>
      <family val="2"/>
      <charset val="1"/>
    </font>
    <font>
      <b/>
      <sz val="8"/>
      <name val="Calibri"/>
      <family val="2"/>
      <scheme val="minor"/>
    </font>
    <font>
      <b/>
      <sz val="8"/>
      <color rgb="FF000000"/>
      <name val="Calibri"/>
      <family val="2"/>
      <scheme val="minor"/>
    </font>
    <font>
      <sz val="8"/>
      <name val="Calibri"/>
      <family val="2"/>
      <scheme val="minor"/>
    </font>
    <font>
      <sz val="8"/>
      <color rgb="FF000000"/>
      <name val="Calibri"/>
      <family val="2"/>
      <scheme val="minor"/>
    </font>
    <font>
      <b/>
      <sz val="8"/>
      <name val="Calibri"/>
      <family val="2"/>
      <charset val="238"/>
      <scheme val="minor"/>
    </font>
    <font>
      <i/>
      <sz val="9"/>
      <color indexed="8"/>
      <name val="Arial"/>
      <family val="2"/>
      <charset val="238"/>
    </font>
    <font>
      <b/>
      <i/>
      <sz val="9"/>
      <color indexed="8"/>
      <name val="Arial"/>
      <family val="2"/>
    </font>
    <font>
      <b/>
      <sz val="10"/>
      <color indexed="8"/>
      <name val="Arial"/>
      <family val="2"/>
    </font>
    <font>
      <sz val="10"/>
      <color indexed="8"/>
      <name val="Arial"/>
      <family val="2"/>
    </font>
    <font>
      <sz val="9"/>
      <color indexed="8"/>
      <name val="Arial"/>
      <family val="2"/>
    </font>
    <font>
      <b/>
      <i/>
      <sz val="10"/>
      <color indexed="8"/>
      <name val="Arial"/>
      <family val="2"/>
    </font>
    <font>
      <sz val="10"/>
      <color rgb="FF0070C0"/>
      <name val="Arial"/>
      <family val="2"/>
    </font>
    <font>
      <sz val="12"/>
      <name val="Times New Roman"/>
      <family val="1"/>
      <charset val="238"/>
    </font>
    <font>
      <u/>
      <sz val="10"/>
      <color indexed="8"/>
      <name val="Arial"/>
      <family val="2"/>
    </font>
    <font>
      <sz val="12"/>
      <name val="AcciusTEEMedCon"/>
    </font>
    <font>
      <sz val="10"/>
      <color rgb="FF000000"/>
      <name val="Arial"/>
      <family val="2"/>
    </font>
    <font>
      <b/>
      <sz val="10"/>
      <name val="Arial CE"/>
    </font>
    <font>
      <b/>
      <sz val="16"/>
      <name val="Arial CE"/>
    </font>
    <font>
      <b/>
      <sz val="20"/>
      <name val="Arial CE"/>
    </font>
    <font>
      <b/>
      <sz val="10"/>
      <color rgb="FFFF0000"/>
      <name val="Arial CE"/>
    </font>
    <font>
      <u/>
      <sz val="10"/>
      <name val="Arial CE"/>
    </font>
    <font>
      <b/>
      <sz val="10"/>
      <color rgb="FF000000"/>
      <name val="Arial"/>
      <family val="2"/>
    </font>
    <font>
      <b/>
      <sz val="11"/>
      <color rgb="FFFF0000"/>
      <name val="Arial"/>
      <family val="2"/>
    </font>
    <font>
      <b/>
      <sz val="9"/>
      <name val="Arial"/>
      <family val="2"/>
    </font>
    <font>
      <b/>
      <sz val="12"/>
      <name val="Arial"/>
      <family val="2"/>
    </font>
    <font>
      <sz val="12"/>
      <color theme="1"/>
      <name val="Arial"/>
      <family val="2"/>
    </font>
    <font>
      <u/>
      <sz val="10"/>
      <name val="Arial"/>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43"/>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9"/>
      </patternFill>
    </fill>
    <fill>
      <patternFill patternType="solid">
        <fgColor indexed="56"/>
      </patternFill>
    </fill>
    <fill>
      <patternFill patternType="solid">
        <fgColor indexed="54"/>
      </patternFill>
    </fill>
    <fill>
      <patternFill patternType="solid">
        <fgColor theme="0" tint="-0.14999847407452621"/>
        <bgColor indexed="64"/>
      </patternFill>
    </fill>
    <fill>
      <patternFill patternType="solid">
        <fgColor rgb="FFD9D9D9"/>
        <bgColor rgb="FF000000"/>
      </patternFill>
    </fill>
    <fill>
      <patternFill patternType="solid">
        <fgColor theme="0" tint="-0.249977111117893"/>
        <bgColor indexed="64"/>
      </patternFill>
    </fill>
  </fills>
  <borders count="35">
    <border>
      <left/>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right/>
      <top/>
      <bottom style="double">
        <color auto="1"/>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right/>
      <top style="thin">
        <color indexed="8"/>
      </top>
      <bottom style="thin">
        <color indexed="8"/>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rgb="FF7F7F7F"/>
      </bottom>
      <diagonal/>
    </border>
    <border>
      <left/>
      <right/>
      <top style="thin">
        <color indexed="64"/>
      </top>
      <bottom style="thin">
        <color indexed="64"/>
      </bottom>
      <diagonal/>
    </border>
  </borders>
  <cellStyleXfs count="3910">
    <xf numFmtId="0" fontId="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9" fillId="0" borderId="0"/>
    <xf numFmtId="0" fontId="7" fillId="0" borderId="0"/>
    <xf numFmtId="168" fontId="28" fillId="0" borderId="0">
      <protection locked="0"/>
    </xf>
    <xf numFmtId="168" fontId="28" fillId="0" borderId="0">
      <protection locked="0"/>
    </xf>
    <xf numFmtId="168" fontId="28" fillId="0" borderId="0">
      <protection locked="0"/>
    </xf>
    <xf numFmtId="168" fontId="28" fillId="0" borderId="0">
      <protection locked="0"/>
    </xf>
    <xf numFmtId="168" fontId="28" fillId="0" borderId="0">
      <protection locked="0"/>
    </xf>
    <xf numFmtId="168" fontId="28" fillId="0" borderId="0">
      <protection locked="0"/>
    </xf>
    <xf numFmtId="0" fontId="10" fillId="2" borderId="0" applyNumberFormat="0" applyBorder="0" applyAlignment="0" applyProtection="0"/>
    <xf numFmtId="0" fontId="10" fillId="2"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2"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0"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0"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1"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1"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12"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12"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1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1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1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1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5"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5"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3" fontId="29" fillId="0" borderId="0"/>
    <xf numFmtId="3" fontId="29" fillId="0" borderId="0"/>
    <xf numFmtId="0" fontId="12" fillId="4"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3" fillId="16" borderId="1" applyNumberFormat="0" applyAlignment="0" applyProtection="0"/>
    <xf numFmtId="0" fontId="13" fillId="16" borderId="1" applyNumberFormat="0" applyAlignment="0" applyProtection="0"/>
    <xf numFmtId="0" fontId="13" fillId="24" borderId="1" applyNumberFormat="0" applyAlignment="0" applyProtection="0"/>
    <xf numFmtId="0" fontId="13" fillId="24" borderId="1" applyNumberFormat="0" applyAlignment="0" applyProtection="0"/>
    <xf numFmtId="0" fontId="13" fillId="24" borderId="1" applyNumberFormat="0" applyAlignment="0" applyProtection="0"/>
    <xf numFmtId="0" fontId="13" fillId="16" borderId="1" applyNumberFormat="0" applyAlignment="0" applyProtection="0"/>
    <xf numFmtId="0" fontId="13" fillId="24" borderId="1" applyNumberFormat="0" applyAlignment="0" applyProtection="0"/>
    <xf numFmtId="0" fontId="13" fillId="24" borderId="1" applyNumberFormat="0" applyAlignment="0" applyProtection="0"/>
    <xf numFmtId="0" fontId="13" fillId="24" borderId="1" applyNumberFormat="0" applyAlignment="0" applyProtection="0"/>
    <xf numFmtId="0" fontId="13" fillId="16" borderId="1" applyNumberFormat="0" applyAlignment="0" applyProtection="0"/>
    <xf numFmtId="0" fontId="13" fillId="24" borderId="1" applyNumberFormat="0" applyAlignment="0" applyProtection="0"/>
    <xf numFmtId="0" fontId="13" fillId="24" borderId="1" applyNumberFormat="0" applyAlignment="0" applyProtection="0"/>
    <xf numFmtId="0" fontId="13" fillId="24" borderId="1" applyNumberFormat="0" applyAlignment="0" applyProtection="0"/>
    <xf numFmtId="0" fontId="13" fillId="24" borderId="1" applyNumberFormat="0" applyAlignment="0" applyProtection="0"/>
    <xf numFmtId="0" fontId="13" fillId="24" borderId="1" applyNumberFormat="0" applyAlignment="0" applyProtection="0"/>
    <xf numFmtId="0" fontId="13" fillId="24" borderId="1" applyNumberFormat="0" applyAlignment="0" applyProtection="0"/>
    <xf numFmtId="0" fontId="14" fillId="0" borderId="0" applyNumberFormat="0" applyFill="0" applyBorder="0" applyAlignment="0" applyProtection="0"/>
    <xf numFmtId="0" fontId="15" fillId="0" borderId="2" applyNumberFormat="0" applyFill="0" applyAlignment="0" applyProtection="0"/>
    <xf numFmtId="0" fontId="15" fillId="0" borderId="2" applyNumberFormat="0" applyFill="0" applyAlignment="0" applyProtection="0"/>
    <xf numFmtId="0" fontId="30" fillId="0" borderId="10" applyNumberFormat="0" applyFill="0" applyAlignment="0" applyProtection="0"/>
    <xf numFmtId="0" fontId="30" fillId="0" borderId="10" applyNumberFormat="0" applyFill="0" applyAlignment="0" applyProtection="0"/>
    <xf numFmtId="0" fontId="30" fillId="0" borderId="10" applyNumberFormat="0" applyFill="0" applyAlignment="0" applyProtection="0"/>
    <xf numFmtId="0" fontId="15" fillId="0" borderId="2" applyNumberFormat="0" applyFill="0" applyAlignment="0" applyProtection="0"/>
    <xf numFmtId="0" fontId="30" fillId="0" borderId="10" applyNumberFormat="0" applyFill="0" applyAlignment="0" applyProtection="0"/>
    <xf numFmtId="0" fontId="30" fillId="0" borderId="10" applyNumberFormat="0" applyFill="0" applyAlignment="0" applyProtection="0"/>
    <xf numFmtId="0" fontId="30" fillId="0" borderId="10" applyNumberFormat="0" applyFill="0" applyAlignment="0" applyProtection="0"/>
    <xf numFmtId="0" fontId="15" fillId="0" borderId="2" applyNumberFormat="0" applyFill="0" applyAlignment="0" applyProtection="0"/>
    <xf numFmtId="0" fontId="30" fillId="0" borderId="10" applyNumberFormat="0" applyFill="0" applyAlignment="0" applyProtection="0"/>
    <xf numFmtId="0" fontId="30" fillId="0" borderId="10" applyNumberFormat="0" applyFill="0" applyAlignment="0" applyProtection="0"/>
    <xf numFmtId="0" fontId="30" fillId="0" borderId="10" applyNumberFormat="0" applyFill="0" applyAlignment="0" applyProtection="0"/>
    <xf numFmtId="0" fontId="30" fillId="0" borderId="10" applyNumberFormat="0" applyFill="0" applyAlignment="0" applyProtection="0"/>
    <xf numFmtId="0" fontId="30" fillId="0" borderId="10" applyNumberFormat="0" applyFill="0" applyAlignment="0" applyProtection="0"/>
    <xf numFmtId="0" fontId="30" fillId="0" borderId="10"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16" fillId="0" borderId="3"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16" fillId="0" borderId="3"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17" fillId="0" borderId="4" applyNumberFormat="0" applyFill="0" applyAlignment="0" applyProtection="0"/>
    <xf numFmtId="0" fontId="17" fillId="0" borderId="4" applyNumberFormat="0" applyFill="0" applyAlignment="0" applyProtection="0"/>
    <xf numFmtId="0" fontId="32" fillId="0" borderId="12" applyNumberFormat="0" applyFill="0" applyAlignment="0" applyProtection="0"/>
    <xf numFmtId="0" fontId="32" fillId="0" borderId="12" applyNumberFormat="0" applyFill="0" applyAlignment="0" applyProtection="0"/>
    <xf numFmtId="0" fontId="32" fillId="0" borderId="12" applyNumberFormat="0" applyFill="0" applyAlignment="0" applyProtection="0"/>
    <xf numFmtId="0" fontId="17" fillId="0" borderId="4" applyNumberFormat="0" applyFill="0" applyAlignment="0" applyProtection="0"/>
    <xf numFmtId="0" fontId="32" fillId="0" borderId="12" applyNumberFormat="0" applyFill="0" applyAlignment="0" applyProtection="0"/>
    <xf numFmtId="0" fontId="32" fillId="0" borderId="12" applyNumberFormat="0" applyFill="0" applyAlignment="0" applyProtection="0"/>
    <xf numFmtId="0" fontId="32" fillId="0" borderId="12" applyNumberFormat="0" applyFill="0" applyAlignment="0" applyProtection="0"/>
    <xf numFmtId="0" fontId="17" fillId="0" borderId="4" applyNumberFormat="0" applyFill="0" applyAlignment="0" applyProtection="0"/>
    <xf numFmtId="0" fontId="32" fillId="0" borderId="12" applyNumberFormat="0" applyFill="0" applyAlignment="0" applyProtection="0"/>
    <xf numFmtId="0" fontId="32" fillId="0" borderId="12" applyNumberFormat="0" applyFill="0" applyAlignment="0" applyProtection="0"/>
    <xf numFmtId="0" fontId="32" fillId="0" borderId="12" applyNumberFormat="0" applyFill="0" applyAlignment="0" applyProtection="0"/>
    <xf numFmtId="0" fontId="32" fillId="0" borderId="12" applyNumberFormat="0" applyFill="0" applyAlignment="0" applyProtection="0"/>
    <xf numFmtId="0" fontId="32" fillId="0" borderId="12" applyNumberFormat="0" applyFill="0" applyAlignment="0" applyProtection="0"/>
    <xf numFmtId="0" fontId="32" fillId="0" borderId="12"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7"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7"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27" fillId="0" borderId="0"/>
    <xf numFmtId="0" fontId="27" fillId="0" borderId="0"/>
    <xf numFmtId="0" fontId="6" fillId="0" borderId="0"/>
    <xf numFmtId="0" fontId="6" fillId="0" borderId="0"/>
    <xf numFmtId="0" fontId="27" fillId="0" borderId="0"/>
    <xf numFmtId="0" fontId="27" fillId="0" borderId="0"/>
    <xf numFmtId="0" fontId="27" fillId="0" borderId="0"/>
    <xf numFmtId="0" fontId="27" fillId="0" borderId="0"/>
    <xf numFmtId="0" fontId="27"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29" fillId="0" borderId="0"/>
    <xf numFmtId="0" fontId="6" fillId="0" borderId="0"/>
    <xf numFmtId="0" fontId="29" fillId="0" borderId="0"/>
    <xf numFmtId="0" fontId="29" fillId="0" borderId="0"/>
    <xf numFmtId="0" fontId="6" fillId="0" borderId="0"/>
    <xf numFmtId="0" fontId="6" fillId="0" borderId="0"/>
    <xf numFmtId="0" fontId="2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6" fillId="0" borderId="0"/>
    <xf numFmtId="0" fontId="6" fillId="0" borderId="0"/>
    <xf numFmtId="0" fontId="6" fillId="0" borderId="0"/>
    <xf numFmtId="0" fontId="6" fillId="0" borderId="0"/>
    <xf numFmtId="0" fontId="6" fillId="0" borderId="0"/>
    <xf numFmtId="0" fontId="6" fillId="0" borderId="0"/>
    <xf numFmtId="0" fontId="26" fillId="0" borderId="14" applyNumberFormat="0" applyFill="0" applyAlignment="0" applyProtection="0"/>
    <xf numFmtId="0" fontId="26" fillId="0" borderId="14" applyNumberFormat="0" applyFill="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9" fontId="9"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7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0" fontId="37" fillId="0" borderId="0"/>
    <xf numFmtId="0" fontId="6" fillId="0" borderId="0"/>
    <xf numFmtId="0" fontId="6" fillId="0" borderId="0"/>
    <xf numFmtId="0" fontId="6" fillId="0" borderId="0"/>
    <xf numFmtId="0" fontId="6" fillId="0" borderId="0"/>
    <xf numFmtId="9" fontId="37" fillId="0" borderId="0" applyFont="0" applyFill="0" applyBorder="0" applyAlignment="0" applyProtection="0"/>
    <xf numFmtId="9" fontId="6" fillId="0" borderId="0" applyFont="0" applyFill="0" applyBorder="0" applyAlignment="0" applyProtection="0"/>
    <xf numFmtId="170" fontId="6" fillId="0" borderId="0" applyFont="0" applyFill="0" applyBorder="0" applyAlignment="0" applyProtection="0"/>
    <xf numFmtId="170" fontId="6" fillId="0" borderId="0"/>
    <xf numFmtId="0" fontId="6" fillId="0" borderId="0"/>
    <xf numFmtId="0" fontId="6" fillId="0" borderId="0"/>
    <xf numFmtId="0" fontId="6" fillId="0" borderId="0"/>
    <xf numFmtId="170"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6" fillId="0" borderId="0" applyFont="0" applyFill="0" applyBorder="0" applyAlignment="0" applyProtection="0"/>
    <xf numFmtId="0" fontId="6" fillId="0" borderId="0"/>
    <xf numFmtId="0" fontId="6" fillId="0" borderId="0"/>
    <xf numFmtId="0" fontId="6" fillId="0" borderId="0"/>
    <xf numFmtId="0" fontId="6" fillId="0" borderId="0"/>
    <xf numFmtId="170" fontId="6" fillId="0" borderId="0"/>
    <xf numFmtId="170" fontId="37" fillId="0" borderId="0"/>
    <xf numFmtId="170" fontId="6" fillId="0" borderId="0" applyFont="0" applyFill="0" applyBorder="0" applyAlignment="0" applyProtection="0"/>
    <xf numFmtId="170" fontId="6" fillId="0" borderId="0"/>
    <xf numFmtId="0" fontId="6" fillId="0" borderId="0"/>
    <xf numFmtId="0" fontId="6" fillId="0" borderId="0"/>
    <xf numFmtId="0" fontId="6" fillId="0" borderId="0"/>
    <xf numFmtId="170"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6" fillId="0" borderId="0" applyFont="0" applyFill="0" applyBorder="0" applyAlignment="0" applyProtection="0"/>
    <xf numFmtId="0" fontId="6" fillId="0" borderId="0"/>
    <xf numFmtId="0" fontId="6" fillId="0" borderId="0"/>
    <xf numFmtId="0" fontId="6" fillId="0" borderId="0"/>
    <xf numFmtId="0" fontId="6" fillId="0" borderId="0"/>
    <xf numFmtId="170" fontId="38" fillId="0" borderId="0" applyNumberFormat="0" applyFill="0" applyBorder="0" applyAlignment="0" applyProtection="0">
      <alignment vertical="top"/>
      <protection locked="0"/>
    </xf>
    <xf numFmtId="164"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7" fontId="6"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9" fontId="41" fillId="2"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169" fontId="41" fillId="3" borderId="0" applyNumberFormat="0" applyBorder="0" applyAlignment="0" applyProtection="0"/>
    <xf numFmtId="169" fontId="41" fillId="4" borderId="0" applyNumberFormat="0" applyBorder="0" applyAlignment="0" applyProtection="0"/>
    <xf numFmtId="169" fontId="41" fillId="5" borderId="0" applyNumberFormat="0" applyBorder="0" applyAlignment="0" applyProtection="0"/>
    <xf numFmtId="169" fontId="41" fillId="6" borderId="0" applyNumberFormat="0" applyBorder="0" applyAlignment="0" applyProtection="0"/>
    <xf numFmtId="169" fontId="41" fillId="7" borderId="0" applyNumberFormat="0" applyBorder="0" applyAlignment="0" applyProtection="0"/>
    <xf numFmtId="169" fontId="41" fillId="8" borderId="0" applyNumberFormat="0" applyBorder="0" applyAlignment="0" applyProtection="0"/>
    <xf numFmtId="169" fontId="41" fillId="9" borderId="0" applyNumberFormat="0" applyBorder="0" applyAlignment="0" applyProtection="0"/>
    <xf numFmtId="169" fontId="41" fillId="10" borderId="0" applyNumberFormat="0" applyBorder="0" applyAlignment="0" applyProtection="0"/>
    <xf numFmtId="169" fontId="41" fillId="5" borderId="0" applyNumberFormat="0" applyBorder="0" applyAlignment="0" applyProtection="0"/>
    <xf numFmtId="169" fontId="41" fillId="8" borderId="0" applyNumberFormat="0" applyBorder="0" applyAlignment="0" applyProtection="0"/>
    <xf numFmtId="169" fontId="41" fillId="11" borderId="0" applyNumberFormat="0" applyBorder="0" applyAlignment="0" applyProtection="0"/>
    <xf numFmtId="169" fontId="42" fillId="12" borderId="0" applyNumberFormat="0" applyBorder="0" applyAlignment="0" applyProtection="0"/>
    <xf numFmtId="169" fontId="42" fillId="9" borderId="0" applyNumberFormat="0" applyBorder="0" applyAlignment="0" applyProtection="0"/>
    <xf numFmtId="169" fontId="42" fillId="10" borderId="0" applyNumberFormat="0" applyBorder="0" applyAlignment="0" applyProtection="0"/>
    <xf numFmtId="169" fontId="42" fillId="13" borderId="0" applyNumberFormat="0" applyBorder="0" applyAlignment="0" applyProtection="0"/>
    <xf numFmtId="169" fontId="42" fillId="14" borderId="0" applyNumberFormat="0" applyBorder="0" applyAlignment="0" applyProtection="0"/>
    <xf numFmtId="169" fontId="42" fillId="15" borderId="0" applyNumberFormat="0" applyBorder="0" applyAlignment="0" applyProtection="0"/>
    <xf numFmtId="169" fontId="42" fillId="19" borderId="0" applyNumberFormat="0" applyBorder="0" applyAlignment="0" applyProtection="0"/>
    <xf numFmtId="169" fontId="42" fillId="20" borderId="0" applyNumberFormat="0" applyBorder="0" applyAlignment="0" applyProtection="0"/>
    <xf numFmtId="169" fontId="42" fillId="21" borderId="0" applyNumberFormat="0" applyBorder="0" applyAlignment="0" applyProtection="0"/>
    <xf numFmtId="169" fontId="42" fillId="13" borderId="0" applyNumberFormat="0" applyBorder="0" applyAlignment="0" applyProtection="0"/>
    <xf numFmtId="169" fontId="42" fillId="1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9" fontId="42" fillId="22" borderId="0" applyNumberFormat="0" applyBorder="0" applyAlignment="0" applyProtection="0"/>
    <xf numFmtId="0" fontId="6" fillId="0" borderId="0"/>
    <xf numFmtId="0" fontId="6" fillId="0" borderId="0"/>
    <xf numFmtId="0" fontId="6" fillId="0" borderId="0"/>
    <xf numFmtId="0" fontId="6" fillId="0" borderId="0"/>
    <xf numFmtId="169" fontId="43" fillId="3" borderId="0" applyNumberFormat="0" applyBorder="0" applyAlignment="0" applyProtection="0"/>
    <xf numFmtId="169" fontId="44" fillId="16" borderId="8" applyNumberFormat="0" applyAlignment="0" applyProtection="0"/>
    <xf numFmtId="169" fontId="45" fillId="23" borderId="7" applyNumberFormat="0" applyAlignment="0" applyProtection="0"/>
    <xf numFmtId="38" fontId="40" fillId="0" borderId="0" applyFont="0" applyFill="0" applyBorder="0" applyAlignment="0" applyProtection="0"/>
    <xf numFmtId="0" fontId="6" fillId="0" borderId="0"/>
    <xf numFmtId="0" fontId="6" fillId="0" borderId="0"/>
    <xf numFmtId="0" fontId="6" fillId="0" borderId="0"/>
    <xf numFmtId="40" fontId="46" fillId="0" borderId="0" applyFill="0" applyBorder="0" applyProtection="0">
      <alignment vertical="center"/>
    </xf>
    <xf numFmtId="169" fontId="47" fillId="0" borderId="0" applyNumberFormat="0" applyFont="0" applyBorder="0" applyAlignment="0">
      <alignment horizontal="centerContinuous"/>
    </xf>
    <xf numFmtId="171" fontId="6" fillId="0" borderId="0" applyFont="0" applyFill="0" applyBorder="0" applyAlignment="0" applyProtection="0"/>
    <xf numFmtId="169" fontId="48" fillId="0" borderId="0" applyNumberFormat="0" applyFill="0" applyBorder="0" applyAlignment="0" applyProtection="0"/>
    <xf numFmtId="169" fontId="49" fillId="4" borderId="0" applyNumberFormat="0" applyBorder="0" applyAlignment="0" applyProtection="0"/>
    <xf numFmtId="169" fontId="50" fillId="0" borderId="2" applyNumberFormat="0" applyFill="0" applyAlignment="0" applyProtection="0"/>
    <xf numFmtId="169" fontId="51" fillId="0" borderId="3" applyNumberFormat="0" applyFill="0" applyAlignment="0" applyProtection="0"/>
    <xf numFmtId="169" fontId="52" fillId="0" borderId="4" applyNumberFormat="0" applyFill="0" applyAlignment="0" applyProtection="0"/>
    <xf numFmtId="169" fontId="52" fillId="0" borderId="0" applyNumberFormat="0" applyFill="0" applyBorder="0" applyAlignment="0" applyProtection="0"/>
    <xf numFmtId="169" fontId="53" fillId="7" borderId="8" applyNumberFormat="0" applyAlignment="0" applyProtection="0"/>
    <xf numFmtId="169" fontId="54" fillId="0" borderId="6" applyNumberFormat="0" applyFill="0" applyAlignment="0" applyProtection="0"/>
    <xf numFmtId="169" fontId="37" fillId="0" borderId="0"/>
    <xf numFmtId="169" fontId="6" fillId="0" borderId="0"/>
    <xf numFmtId="169" fontId="6" fillId="0" borderId="0"/>
    <xf numFmtId="169" fontId="27" fillId="0" borderId="0"/>
    <xf numFmtId="0" fontId="55" fillId="0" borderId="0"/>
    <xf numFmtId="0" fontId="56" fillId="0" borderId="0"/>
    <xf numFmtId="0" fontId="9" fillId="0" borderId="0"/>
    <xf numFmtId="169" fontId="57" fillId="17" borderId="0" applyNumberFormat="0" applyBorder="0" applyAlignment="0" applyProtection="0"/>
    <xf numFmtId="171" fontId="39" fillId="0" borderId="0"/>
    <xf numFmtId="0" fontId="58" fillId="0" borderId="0"/>
    <xf numFmtId="169" fontId="6" fillId="18" borderId="5" applyNumberFormat="0" applyFont="0" applyAlignment="0" applyProtection="0"/>
    <xf numFmtId="9" fontId="27"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169" fontId="59" fillId="16" borderId="1" applyNumberFormat="0" applyAlignment="0" applyProtection="0"/>
    <xf numFmtId="0" fontId="6" fillId="0" borderId="0"/>
    <xf numFmtId="0" fontId="6" fillId="0" borderId="0"/>
    <xf numFmtId="169" fontId="36" fillId="0" borderId="0"/>
    <xf numFmtId="169" fontId="40" fillId="0" borderId="0"/>
    <xf numFmtId="169" fontId="60" fillId="0" borderId="0" applyNumberFormat="0" applyFill="0" applyBorder="0" applyAlignment="0" applyProtection="0"/>
    <xf numFmtId="169" fontId="61" fillId="0" borderId="9" applyNumberFormat="0" applyFill="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5" fontId="27" fillId="0" borderId="0" applyFont="0" applyFill="0" applyBorder="0" applyAlignment="0" applyProtection="0"/>
    <xf numFmtId="169" fontId="6" fillId="0" borderId="0" applyFont="0" applyFill="0" applyBorder="0" applyAlignment="0" applyProtection="0"/>
    <xf numFmtId="165" fontId="27" fillId="0" borderId="0" applyFont="0" applyFill="0" applyBorder="0" applyAlignment="0" applyProtection="0"/>
    <xf numFmtId="169" fontId="6" fillId="0" borderId="0" applyFont="0" applyFill="0" applyBorder="0" applyAlignment="0" applyProtection="0"/>
    <xf numFmtId="166"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2" fontId="40" fillId="0" borderId="0" applyFont="0" applyFill="0" applyBorder="0" applyAlignment="0" applyProtection="0"/>
    <xf numFmtId="173" fontId="40" fillId="0" borderId="0" applyFont="0" applyFill="0" applyBorder="0" applyAlignment="0" applyProtection="0"/>
    <xf numFmtId="169" fontId="62" fillId="0" borderId="0" applyNumberFormat="0" applyFill="0" applyBorder="0" applyAlignment="0" applyProtection="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18" fillId="17" borderId="0" applyNumberFormat="0" applyBorder="0" applyAlignment="0" applyProtection="0"/>
    <xf numFmtId="0" fontId="18"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18"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18"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6" fillId="0" borderId="0" applyNumberFormat="0" applyFill="0" applyBorder="0" applyAlignment="0" applyProtection="0"/>
    <xf numFmtId="9" fontId="29" fillId="0" borderId="0"/>
    <xf numFmtId="0" fontId="9" fillId="18" borderId="5" applyNumberFormat="0" applyFont="0" applyAlignment="0" applyProtection="0"/>
    <xf numFmtId="0" fontId="9" fillId="18" borderId="5" applyNumberFormat="0" applyFont="0" applyAlignment="0" applyProtection="0"/>
    <xf numFmtId="0" fontId="6" fillId="18" borderId="5" applyNumberFormat="0" applyFont="0" applyAlignment="0" applyProtection="0"/>
    <xf numFmtId="0" fontId="6" fillId="18" borderId="5" applyNumberFormat="0" applyFont="0" applyAlignment="0" applyProtection="0"/>
    <xf numFmtId="0" fontId="9" fillId="18" borderId="5" applyNumberFormat="0" applyFont="0" applyAlignment="0" applyProtection="0"/>
    <xf numFmtId="0" fontId="6" fillId="18" borderId="5" applyNumberFormat="0" applyFont="0" applyAlignment="0" applyProtection="0"/>
    <xf numFmtId="0" fontId="6" fillId="18" borderId="5" applyNumberFormat="0" applyFont="0" applyAlignment="0" applyProtection="0"/>
    <xf numFmtId="0" fontId="9" fillId="18" borderId="5" applyNumberFormat="0" applyFont="0" applyAlignment="0" applyProtection="0"/>
    <xf numFmtId="0" fontId="6" fillId="18" borderId="5" applyNumberFormat="0" applyFont="0" applyAlignment="0" applyProtection="0"/>
    <xf numFmtId="0" fontId="6" fillId="18" borderId="5" applyNumberFormat="0" applyFont="0" applyAlignment="0" applyProtection="0"/>
    <xf numFmtId="0" fontId="6" fillId="18" borderId="5" applyNumberFormat="0" applyFont="0" applyAlignment="0" applyProtection="0"/>
    <xf numFmtId="0" fontId="6" fillId="18" borderId="5" applyNumberFormat="0" applyFont="0" applyAlignment="0" applyProtection="0"/>
    <xf numFmtId="0" fontId="6" fillId="18" borderId="5" applyNumberFormat="0" applyFon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19"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19"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0"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0"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2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2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13"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13"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21" fillId="0" borderId="6" applyNumberFormat="0" applyFill="0" applyAlignment="0" applyProtection="0"/>
    <xf numFmtId="0" fontId="21" fillId="0" borderId="6"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21" fillId="0" borderId="6"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21" fillId="0" borderId="6"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3" fillId="16" borderId="8" applyNumberFormat="0" applyAlignment="0" applyProtection="0"/>
    <xf numFmtId="0" fontId="23" fillId="16" borderId="8" applyNumberFormat="0" applyAlignment="0" applyProtection="0"/>
    <xf numFmtId="0" fontId="35" fillId="24" borderId="8" applyNumberFormat="0" applyAlignment="0" applyProtection="0"/>
    <xf numFmtId="0" fontId="35" fillId="24" borderId="8" applyNumberFormat="0" applyAlignment="0" applyProtection="0"/>
    <xf numFmtId="0" fontId="35" fillId="24" borderId="8" applyNumberFormat="0" applyAlignment="0" applyProtection="0"/>
    <xf numFmtId="0" fontId="23" fillId="16" borderId="8" applyNumberFormat="0" applyAlignment="0" applyProtection="0"/>
    <xf numFmtId="0" fontId="35" fillId="24" borderId="8" applyNumberFormat="0" applyAlignment="0" applyProtection="0"/>
    <xf numFmtId="0" fontId="35" fillId="24" borderId="8" applyNumberFormat="0" applyAlignment="0" applyProtection="0"/>
    <xf numFmtId="0" fontId="35" fillId="24" borderId="8" applyNumberFormat="0" applyAlignment="0" applyProtection="0"/>
    <xf numFmtId="0" fontId="23" fillId="16" borderId="8" applyNumberFormat="0" applyAlignment="0" applyProtection="0"/>
    <xf numFmtId="0" fontId="35" fillId="24" borderId="8" applyNumberFormat="0" applyAlignment="0" applyProtection="0"/>
    <xf numFmtId="0" fontId="35" fillId="24" borderId="8" applyNumberFormat="0" applyAlignment="0" applyProtection="0"/>
    <xf numFmtId="0" fontId="35" fillId="24" borderId="8" applyNumberFormat="0" applyAlignment="0" applyProtection="0"/>
    <xf numFmtId="0" fontId="35" fillId="24" borderId="8" applyNumberFormat="0" applyAlignment="0" applyProtection="0"/>
    <xf numFmtId="0" fontId="35" fillId="24" borderId="8" applyNumberFormat="0" applyAlignment="0" applyProtection="0"/>
    <xf numFmtId="0" fontId="35" fillId="24" borderId="8" applyNumberFormat="0" applyAlignment="0" applyProtection="0"/>
    <xf numFmtId="0" fontId="24" fillId="3" borderId="0" applyNumberFormat="0" applyBorder="0" applyAlignment="0" applyProtection="0"/>
    <xf numFmtId="0" fontId="24" fillId="3"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25" fillId="7" borderId="8" applyNumberFormat="0" applyAlignment="0" applyProtection="0"/>
    <xf numFmtId="0" fontId="25" fillId="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6" fillId="0" borderId="9" applyNumberFormat="0" applyFill="0" applyAlignment="0" applyProtection="0"/>
    <xf numFmtId="0" fontId="26" fillId="0" borderId="9"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9"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9" applyNumberFormat="0" applyFill="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164" fontId="6" fillId="0" borderId="0" applyFont="0" applyFill="0" applyBorder="0" applyAlignment="0" applyProtection="0"/>
    <xf numFmtId="0" fontId="4" fillId="0" borderId="0"/>
    <xf numFmtId="0" fontId="6" fillId="0" borderId="0"/>
    <xf numFmtId="0" fontId="3" fillId="0" borderId="0"/>
    <xf numFmtId="0" fontId="6" fillId="0" borderId="0"/>
    <xf numFmtId="0" fontId="6" fillId="0" borderId="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2"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9" fontId="1" fillId="0" borderId="0"/>
    <xf numFmtId="0" fontId="4" fillId="0" borderId="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 fillId="0" borderId="0"/>
    <xf numFmtId="0" fontId="1" fillId="0" borderId="0"/>
    <xf numFmtId="0" fontId="4" fillId="18" borderId="5" applyNumberFormat="0" applyFont="0" applyAlignment="0" applyProtection="0"/>
    <xf numFmtId="0" fontId="4" fillId="18" borderId="5" applyNumberFormat="0" applyFont="0" applyAlignment="0" applyProtection="0"/>
    <xf numFmtId="0" fontId="4" fillId="18" borderId="5" applyNumberFormat="0" applyFont="0" applyAlignment="0" applyProtection="0"/>
    <xf numFmtId="0" fontId="4" fillId="18" borderId="5" applyNumberFormat="0" applyFont="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83" fillId="0" borderId="0"/>
    <xf numFmtId="0" fontId="6" fillId="0" borderId="0"/>
    <xf numFmtId="0" fontId="4" fillId="0" borderId="0"/>
    <xf numFmtId="0" fontId="4" fillId="0" borderId="0"/>
    <xf numFmtId="0" fontId="4" fillId="0" borderId="0"/>
    <xf numFmtId="0" fontId="4" fillId="0" borderId="0"/>
    <xf numFmtId="0" fontId="6" fillId="0" borderId="0"/>
    <xf numFmtId="0" fontId="1" fillId="0" borderId="0"/>
    <xf numFmtId="0" fontId="4" fillId="0" borderId="0"/>
    <xf numFmtId="0" fontId="4" fillId="0" borderId="0"/>
    <xf numFmtId="0" fontId="4" fillId="0" borderId="0"/>
    <xf numFmtId="0" fontId="4" fillId="0" borderId="0"/>
    <xf numFmtId="0" fontId="4" fillId="0" borderId="0"/>
    <xf numFmtId="0" fontId="40" fillId="0" borderId="0"/>
    <xf numFmtId="0" fontId="10" fillId="0" borderId="0"/>
    <xf numFmtId="0" fontId="10" fillId="0" borderId="0"/>
  </cellStyleXfs>
  <cellXfs count="654">
    <xf numFmtId="0" fontId="0" fillId="0" borderId="0" xfId="0"/>
    <xf numFmtId="0" fontId="5" fillId="0" borderId="0" xfId="0" applyFont="1"/>
    <xf numFmtId="168" fontId="75" fillId="0" borderId="0" xfId="1688" applyFont="1" applyAlignment="1" applyProtection="1">
      <alignment horizontal="right" wrapText="1"/>
    </xf>
    <xf numFmtId="168" fontId="75" fillId="0" borderId="0" xfId="1688" applyFont="1" applyAlignment="1" applyProtection="1">
      <alignment wrapText="1"/>
    </xf>
    <xf numFmtId="168" fontId="75" fillId="0" borderId="0" xfId="1688" applyFont="1" applyAlignment="1" applyProtection="1">
      <alignment horizontal="left" wrapText="1"/>
    </xf>
    <xf numFmtId="168" fontId="37" fillId="0" borderId="0" xfId="1688" applyFont="1" applyAlignment="1" applyProtection="1">
      <alignment horizontal="left" wrapText="1"/>
    </xf>
    <xf numFmtId="168" fontId="76" fillId="0" borderId="0" xfId="1688" applyFont="1" applyAlignment="1" applyProtection="1">
      <alignment horizontal="right" wrapText="1"/>
    </xf>
    <xf numFmtId="168" fontId="73" fillId="0" borderId="0" xfId="1688" applyFont="1" applyAlignment="1" applyProtection="1">
      <alignment horizontal="left" wrapText="1"/>
    </xf>
    <xf numFmtId="168" fontId="75" fillId="0" borderId="17" xfId="1688" applyFont="1" applyBorder="1" applyAlignment="1" applyProtection="1">
      <alignment horizontal="right" wrapText="1"/>
    </xf>
    <xf numFmtId="168" fontId="73" fillId="0" borderId="0" xfId="1688" applyFont="1" applyAlignment="1" applyProtection="1">
      <alignment horizontal="right" wrapText="1"/>
    </xf>
    <xf numFmtId="0" fontId="63" fillId="0" borderId="0" xfId="0" applyFont="1" applyAlignment="1">
      <alignment vertical="top"/>
    </xf>
    <xf numFmtId="0" fontId="80" fillId="0" borderId="0" xfId="0" applyFont="1" applyAlignment="1">
      <alignment horizontal="left"/>
    </xf>
    <xf numFmtId="0" fontId="68" fillId="0" borderId="0" xfId="0" applyFont="1" applyAlignment="1">
      <alignment horizontal="left" wrapText="1"/>
    </xf>
    <xf numFmtId="0" fontId="5" fillId="0" borderId="0" xfId="0" applyFont="1" applyAlignment="1">
      <alignment horizontal="left"/>
    </xf>
    <xf numFmtId="0" fontId="5" fillId="0" borderId="0" xfId="117" applyFont="1" applyAlignment="1">
      <alignment vertical="top"/>
    </xf>
    <xf numFmtId="0" fontId="83" fillId="0" borderId="0" xfId="0" applyFont="1"/>
    <xf numFmtId="0" fontId="67" fillId="0" borderId="0" xfId="0" applyFont="1" applyAlignment="1">
      <alignment horizontal="left" vertical="top" wrapText="1"/>
    </xf>
    <xf numFmtId="0" fontId="67" fillId="0" borderId="0" xfId="0" applyFont="1"/>
    <xf numFmtId="0" fontId="67" fillId="0" borderId="0" xfId="0" applyFont="1" applyAlignment="1">
      <alignment horizontal="justify" vertical="top" wrapText="1"/>
    </xf>
    <xf numFmtId="0" fontId="83" fillId="0" borderId="0" xfId="0" applyFont="1" applyAlignment="1">
      <alignment horizontal="left" vertical="top" wrapText="1"/>
    </xf>
    <xf numFmtId="0" fontId="83" fillId="0" borderId="0" xfId="0" applyFont="1" applyAlignment="1">
      <alignment vertical="top"/>
    </xf>
    <xf numFmtId="49" fontId="83" fillId="0" borderId="0" xfId="0" applyNumberFormat="1" applyFont="1"/>
    <xf numFmtId="0" fontId="83" fillId="0" borderId="0" xfId="0" applyFont="1" applyAlignment="1">
      <alignment horizontal="center" vertical="top"/>
    </xf>
    <xf numFmtId="0" fontId="83" fillId="0" borderId="0" xfId="0" applyFont="1" applyAlignment="1">
      <alignment horizontal="left" vertical="top"/>
    </xf>
    <xf numFmtId="174" fontId="5" fillId="0" borderId="0" xfId="0" applyNumberFormat="1" applyFont="1"/>
    <xf numFmtId="0" fontId="5" fillId="0" borderId="0" xfId="0" applyFont="1" applyAlignment="1">
      <alignment horizontal="left" vertical="top" wrapText="1"/>
    </xf>
    <xf numFmtId="49" fontId="78" fillId="0" borderId="0" xfId="117" applyNumberFormat="1" applyFont="1" applyAlignment="1">
      <alignment horizontal="right" vertical="top"/>
    </xf>
    <xf numFmtId="174" fontId="63" fillId="0" borderId="0" xfId="0" applyNumberFormat="1" applyFont="1" applyAlignment="1">
      <alignment vertical="top"/>
    </xf>
    <xf numFmtId="0" fontId="81" fillId="0" borderId="0" xfId="0" applyFont="1" applyAlignment="1">
      <alignment vertical="top"/>
    </xf>
    <xf numFmtId="0" fontId="81" fillId="0" borderId="0" xfId="0" applyFont="1" applyAlignment="1">
      <alignment vertical="top" wrapText="1"/>
    </xf>
    <xf numFmtId="0" fontId="63" fillId="0" borderId="0" xfId="0" applyFont="1" applyAlignment="1">
      <alignment vertical="top" wrapText="1"/>
    </xf>
    <xf numFmtId="0" fontId="78" fillId="0" borderId="0" xfId="0" applyFont="1" applyAlignment="1">
      <alignment horizontal="right" vertical="top" wrapText="1"/>
    </xf>
    <xf numFmtId="4" fontId="78" fillId="0" borderId="0" xfId="0" applyNumberFormat="1" applyFont="1" applyAlignment="1">
      <alignment horizontal="right" vertical="top" wrapText="1"/>
    </xf>
    <xf numFmtId="0" fontId="79" fillId="0" borderId="0" xfId="0" applyFont="1" applyAlignment="1">
      <alignment vertical="top"/>
    </xf>
    <xf numFmtId="174" fontId="5" fillId="0" borderId="0" xfId="117" applyNumberFormat="1" applyFont="1" applyAlignment="1">
      <alignment vertical="top"/>
    </xf>
    <xf numFmtId="0" fontId="5" fillId="0" borderId="0" xfId="117" applyFont="1" applyAlignment="1">
      <alignment horizontal="left" vertical="top"/>
    </xf>
    <xf numFmtId="0" fontId="83" fillId="0" borderId="0" xfId="3895" applyFont="1" applyAlignment="1">
      <alignment horizontal="left"/>
    </xf>
    <xf numFmtId="0" fontId="83" fillId="0" borderId="0" xfId="3895" applyFont="1" applyAlignment="1">
      <alignment vertical="top"/>
    </xf>
    <xf numFmtId="4" fontId="83" fillId="0" borderId="0" xfId="3895" applyNumberFormat="1" applyFont="1"/>
    <xf numFmtId="0" fontId="83" fillId="0" borderId="0" xfId="3894" applyAlignment="1">
      <alignment horizontal="left"/>
    </xf>
    <xf numFmtId="4" fontId="83" fillId="0" borderId="0" xfId="3894" applyNumberFormat="1"/>
    <xf numFmtId="0" fontId="67" fillId="0" borderId="0" xfId="3894" quotePrefix="1" applyFont="1" applyAlignment="1">
      <alignment horizontal="left" vertical="top"/>
    </xf>
    <xf numFmtId="4" fontId="67" fillId="0" borderId="0" xfId="0" applyNumberFormat="1" applyFont="1" applyAlignment="1">
      <alignment horizontal="left" vertical="top" wrapText="1"/>
    </xf>
    <xf numFmtId="4" fontId="83" fillId="0" borderId="0" xfId="0" applyNumberFormat="1" applyFont="1" applyAlignment="1">
      <alignment horizontal="justify" vertical="top" wrapText="1"/>
    </xf>
    <xf numFmtId="4" fontId="83" fillId="0" borderId="0" xfId="0" applyNumberFormat="1" applyFont="1" applyAlignment="1">
      <alignment horizontal="left" vertical="top" wrapText="1"/>
    </xf>
    <xf numFmtId="49" fontId="83" fillId="0" borderId="21" xfId="0" applyNumberFormat="1" applyFont="1" applyBorder="1" applyAlignment="1">
      <alignment horizontal="left" vertical="top"/>
    </xf>
    <xf numFmtId="4" fontId="67" fillId="0" borderId="21" xfId="0" applyNumberFormat="1" applyFont="1" applyBorder="1" applyAlignment="1">
      <alignment horizontal="justify" vertical="top" wrapText="1"/>
    </xf>
    <xf numFmtId="4" fontId="67" fillId="0" borderId="21" xfId="0" applyNumberFormat="1" applyFont="1" applyBorder="1" applyAlignment="1">
      <alignment horizontal="left" vertical="top" wrapText="1"/>
    </xf>
    <xf numFmtId="176" fontId="67" fillId="0" borderId="21" xfId="0" applyNumberFormat="1" applyFont="1" applyBorder="1" applyAlignment="1">
      <alignment vertical="top"/>
    </xf>
    <xf numFmtId="4" fontId="83" fillId="0" borderId="0" xfId="0" applyNumberFormat="1" applyFont="1" applyAlignment="1">
      <alignment horizontal="left" vertical="top"/>
    </xf>
    <xf numFmtId="49" fontId="67" fillId="0" borderId="21" xfId="0" applyNumberFormat="1" applyFont="1" applyBorder="1" applyAlignment="1">
      <alignment horizontal="left" vertical="top"/>
    </xf>
    <xf numFmtId="49" fontId="89" fillId="0" borderId="0" xfId="0" applyNumberFormat="1" applyFont="1" applyAlignment="1">
      <alignment horizontal="left" vertical="top"/>
    </xf>
    <xf numFmtId="0" fontId="67" fillId="0" borderId="0" xfId="0" applyFont="1" applyAlignment="1">
      <alignment horizontal="justify" vertical="top"/>
    </xf>
    <xf numFmtId="174" fontId="67" fillId="0" borderId="0" xfId="1690" applyNumberFormat="1" applyFont="1" applyProtection="1"/>
    <xf numFmtId="174" fontId="67" fillId="0" borderId="17" xfId="1690" applyNumberFormat="1" applyFont="1" applyBorder="1" applyProtection="1"/>
    <xf numFmtId="174" fontId="83" fillId="0" borderId="0" xfId="1690" applyNumberFormat="1" applyFont="1" applyProtection="1"/>
    <xf numFmtId="4" fontId="121" fillId="0" borderId="34" xfId="0" applyNumberFormat="1" applyFont="1" applyBorder="1" applyAlignment="1">
      <alignment vertical="top"/>
    </xf>
    <xf numFmtId="4" fontId="121" fillId="0" borderId="34" xfId="0" applyNumberFormat="1" applyFont="1" applyBorder="1" applyAlignment="1">
      <alignment vertical="top" wrapText="1"/>
    </xf>
    <xf numFmtId="4" fontId="121" fillId="0" borderId="34" xfId="0" applyNumberFormat="1" applyFont="1" applyBorder="1" applyAlignment="1">
      <alignment horizontal="right" vertical="top"/>
    </xf>
    <xf numFmtId="0" fontId="123" fillId="0" borderId="34" xfId="0" applyFont="1" applyBorder="1" applyAlignment="1">
      <alignment vertical="center"/>
    </xf>
    <xf numFmtId="0" fontId="123" fillId="0" borderId="34" xfId="0" applyFont="1" applyBorder="1"/>
    <xf numFmtId="4" fontId="123" fillId="0" borderId="34" xfId="0" applyNumberFormat="1" applyFont="1" applyBorder="1"/>
    <xf numFmtId="0" fontId="123" fillId="0" borderId="0" xfId="0" applyFont="1" applyAlignment="1">
      <alignment vertical="center"/>
    </xf>
    <xf numFmtId="0" fontId="123" fillId="0" borderId="0" xfId="0" applyFont="1"/>
    <xf numFmtId="4" fontId="123" fillId="0" borderId="0" xfId="0" applyNumberFormat="1" applyFont="1"/>
    <xf numFmtId="0" fontId="63" fillId="0" borderId="0" xfId="0" applyFont="1" applyAlignment="1">
      <alignment horizontal="left" vertical="top"/>
    </xf>
    <xf numFmtId="0" fontId="5" fillId="0" borderId="0" xfId="0" applyFont="1" applyAlignment="1">
      <alignment horizontal="left" vertical="top"/>
    </xf>
    <xf numFmtId="0" fontId="78" fillId="0" borderId="0" xfId="0" applyFont="1" applyAlignment="1">
      <alignment horizontal="left" vertical="top" wrapText="1"/>
    </xf>
    <xf numFmtId="4" fontId="121" fillId="0" borderId="34" xfId="0" applyNumberFormat="1" applyFont="1" applyBorder="1" applyAlignment="1">
      <alignment horizontal="left" vertical="top"/>
    </xf>
    <xf numFmtId="0" fontId="123" fillId="0" borderId="34" xfId="0" applyFont="1" applyBorder="1" applyAlignment="1">
      <alignment horizontal="left" vertical="center"/>
    </xf>
    <xf numFmtId="0" fontId="123" fillId="0" borderId="0" xfId="0" applyFont="1" applyAlignment="1">
      <alignment horizontal="left" vertical="center"/>
    </xf>
    <xf numFmtId="0" fontId="122" fillId="0" borderId="34" xfId="0" applyFont="1" applyBorder="1" applyAlignment="1">
      <alignment horizontal="left" vertical="center"/>
    </xf>
    <xf numFmtId="0" fontId="124" fillId="0" borderId="34" xfId="0" applyFont="1" applyBorder="1" applyAlignment="1">
      <alignment vertical="top" wrapText="1"/>
    </xf>
    <xf numFmtId="0" fontId="123" fillId="0" borderId="0" xfId="0" applyFont="1" applyAlignment="1">
      <alignment horizontal="left" vertical="top"/>
    </xf>
    <xf numFmtId="0" fontId="122" fillId="0" borderId="0" xfId="0" applyFont="1" applyAlignment="1">
      <alignment horizontal="left" vertical="center"/>
    </xf>
    <xf numFmtId="0" fontId="122" fillId="0" borderId="0" xfId="0" applyFont="1" applyAlignment="1">
      <alignment vertical="center"/>
    </xf>
    <xf numFmtId="49" fontId="67" fillId="0" borderId="0" xfId="117" applyNumberFormat="1" applyFont="1" applyAlignment="1">
      <alignment horizontal="right" vertical="top"/>
    </xf>
    <xf numFmtId="0" fontId="83" fillId="0" borderId="0" xfId="117" applyFont="1" applyAlignment="1">
      <alignment vertical="top"/>
    </xf>
    <xf numFmtId="0" fontId="83" fillId="0" borderId="0" xfId="117" applyFont="1" applyAlignment="1">
      <alignment horizontal="left" vertical="top"/>
    </xf>
    <xf numFmtId="174" fontId="83" fillId="0" borderId="0" xfId="117" applyNumberFormat="1" applyFont="1" applyAlignment="1">
      <alignment vertical="top"/>
    </xf>
    <xf numFmtId="0" fontId="85" fillId="0" borderId="0" xfId="0" applyFont="1" applyAlignment="1">
      <alignment vertical="top"/>
    </xf>
    <xf numFmtId="4" fontId="67" fillId="0" borderId="0" xfId="0" applyNumberFormat="1" applyFont="1" applyAlignment="1">
      <alignment horizontal="right" vertical="top" wrapText="1"/>
    </xf>
    <xf numFmtId="0" fontId="67" fillId="0" borderId="0" xfId="0" applyFont="1" applyAlignment="1">
      <alignment horizontal="right" vertical="top" wrapText="1"/>
    </xf>
    <xf numFmtId="174" fontId="65" fillId="0" borderId="0" xfId="0" applyNumberFormat="1" applyFont="1" applyAlignment="1">
      <alignment vertical="top"/>
    </xf>
    <xf numFmtId="4" fontId="125" fillId="0" borderId="34" xfId="0" applyNumberFormat="1" applyFont="1" applyBorder="1" applyAlignment="1">
      <alignment horizontal="left" vertical="top"/>
    </xf>
    <xf numFmtId="4" fontId="125" fillId="0" borderId="34" xfId="0" applyNumberFormat="1" applyFont="1" applyBorder="1" applyAlignment="1">
      <alignment vertical="top" wrapText="1"/>
    </xf>
    <xf numFmtId="4" fontId="125" fillId="0" borderId="34" xfId="0" applyNumberFormat="1" applyFont="1" applyBorder="1" applyAlignment="1">
      <alignment vertical="top"/>
    </xf>
    <xf numFmtId="4" fontId="125" fillId="0" borderId="34" xfId="0" applyNumberFormat="1" applyFont="1" applyBorder="1" applyAlignment="1">
      <alignment horizontal="right" vertical="top"/>
    </xf>
    <xf numFmtId="49" fontId="89" fillId="0" borderId="0" xfId="0" applyNumberFormat="1" applyFont="1" applyAlignment="1">
      <alignment horizontal="justify" vertical="top"/>
    </xf>
    <xf numFmtId="3" fontId="83" fillId="0" borderId="0" xfId="0" applyNumberFormat="1" applyFont="1" applyAlignment="1">
      <alignment horizontal="center" vertical="top"/>
    </xf>
    <xf numFmtId="174" fontId="65" fillId="0" borderId="0" xfId="0" applyNumberFormat="1" applyFont="1" applyAlignment="1">
      <alignment horizontal="center" vertical="top"/>
    </xf>
    <xf numFmtId="0" fontId="122" fillId="0" borderId="0" xfId="0" applyFont="1" applyAlignment="1">
      <alignment horizontal="left" vertical="top"/>
    </xf>
    <xf numFmtId="0" fontId="123" fillId="0" borderId="0" xfId="0" applyFont="1" applyAlignment="1">
      <alignment vertical="top" wrapText="1"/>
    </xf>
    <xf numFmtId="0" fontId="123" fillId="0" borderId="0" xfId="0" applyFont="1" applyAlignment="1">
      <alignment vertical="top"/>
    </xf>
    <xf numFmtId="4" fontId="123" fillId="0" borderId="0" xfId="0" applyNumberFormat="1" applyFont="1" applyAlignment="1">
      <alignment vertical="top"/>
    </xf>
    <xf numFmtId="174" fontId="123" fillId="0" borderId="0" xfId="0" applyNumberFormat="1" applyFont="1" applyAlignment="1">
      <alignment vertical="top"/>
    </xf>
    <xf numFmtId="0" fontId="123" fillId="0" borderId="34" xfId="0" applyFont="1" applyBorder="1" applyAlignment="1">
      <alignment vertical="top" wrapText="1"/>
    </xf>
    <xf numFmtId="179" fontId="67" fillId="0" borderId="0" xfId="0" applyNumberFormat="1" applyFont="1" applyAlignment="1">
      <alignment horizontal="left" vertical="top"/>
    </xf>
    <xf numFmtId="180" fontId="67" fillId="0" borderId="0" xfId="0" applyNumberFormat="1" applyFont="1" applyAlignment="1">
      <alignment horizontal="left" vertical="top"/>
    </xf>
    <xf numFmtId="181" fontId="67" fillId="0" borderId="0" xfId="0" applyNumberFormat="1" applyFont="1" applyAlignment="1">
      <alignment horizontal="left" vertical="top"/>
    </xf>
    <xf numFmtId="1" fontId="83" fillId="0" borderId="0" xfId="0" applyNumberFormat="1" applyFont="1"/>
    <xf numFmtId="177" fontId="83" fillId="0" borderId="0" xfId="0" applyNumberFormat="1" applyFont="1"/>
    <xf numFmtId="1" fontId="83" fillId="0" borderId="0" xfId="0" applyNumberFormat="1" applyFont="1" applyAlignment="1">
      <alignment horizontal="left" vertical="top"/>
    </xf>
    <xf numFmtId="49" fontId="83" fillId="0" borderId="0" xfId="0" applyNumberFormat="1" applyFont="1" applyAlignment="1">
      <alignment horizontal="justify" vertical="top"/>
    </xf>
    <xf numFmtId="178" fontId="83" fillId="0" borderId="0" xfId="0" applyNumberFormat="1" applyFont="1" applyAlignment="1">
      <alignment horizontal="right"/>
    </xf>
    <xf numFmtId="0" fontId="67" fillId="0" borderId="0" xfId="0" applyFont="1" applyAlignment="1">
      <alignment horizontal="left" vertical="top"/>
    </xf>
    <xf numFmtId="0" fontId="67" fillId="0" borderId="0" xfId="0" applyFont="1" applyAlignment="1">
      <alignment horizontal="justify" vertical="center"/>
    </xf>
    <xf numFmtId="49" fontId="89" fillId="0" borderId="0" xfId="0" applyNumberFormat="1" applyFont="1" applyAlignment="1">
      <alignment horizontal="justify"/>
    </xf>
    <xf numFmtId="0" fontId="83" fillId="0" borderId="0" xfId="117" applyFont="1" applyAlignment="1">
      <alignment vertical="top" wrapText="1"/>
    </xf>
    <xf numFmtId="0" fontId="128" fillId="0" borderId="0" xfId="0" applyFont="1" applyAlignment="1">
      <alignment vertical="top" wrapText="1"/>
    </xf>
    <xf numFmtId="0" fontId="83" fillId="0" borderId="0" xfId="3894" applyAlignment="1">
      <alignment horizontal="left" vertical="top" wrapText="1"/>
    </xf>
    <xf numFmtId="0" fontId="5" fillId="0" borderId="0" xfId="0" applyFont="1" applyAlignment="1">
      <alignment vertical="top"/>
    </xf>
    <xf numFmtId="0" fontId="122" fillId="0" borderId="34" xfId="0" applyFont="1" applyBorder="1" applyAlignment="1">
      <alignment horizontal="left" vertical="top"/>
    </xf>
    <xf numFmtId="0" fontId="123" fillId="0" borderId="34" xfId="0" applyFont="1" applyBorder="1" applyAlignment="1">
      <alignment horizontal="left" vertical="top"/>
    </xf>
    <xf numFmtId="0" fontId="83" fillId="0" borderId="0" xfId="3895" applyFont="1" applyAlignment="1">
      <alignment vertical="top" wrapText="1"/>
    </xf>
    <xf numFmtId="0" fontId="123" fillId="0" borderId="34" xfId="0" applyFont="1" applyBorder="1" applyAlignment="1">
      <alignment vertical="top"/>
    </xf>
    <xf numFmtId="0" fontId="83" fillId="0" borderId="0" xfId="3894" applyAlignment="1">
      <alignment vertical="top" wrapText="1"/>
    </xf>
    <xf numFmtId="0" fontId="67" fillId="0" borderId="0" xfId="3894" applyFont="1" applyAlignment="1">
      <alignment horizontal="left" vertical="top" wrapText="1"/>
    </xf>
    <xf numFmtId="0" fontId="84" fillId="0" borderId="0" xfId="3894" applyFont="1" applyAlignment="1">
      <alignment horizontal="left" vertical="top" wrapText="1"/>
    </xf>
    <xf numFmtId="4" fontId="130" fillId="0" borderId="0" xfId="0" applyNumberFormat="1" applyFont="1"/>
    <xf numFmtId="182" fontId="67" fillId="0" borderId="0" xfId="0" applyNumberFormat="1" applyFont="1" applyAlignment="1">
      <alignment horizontal="left" vertical="top"/>
    </xf>
    <xf numFmtId="183" fontId="67" fillId="0" borderId="0" xfId="0" applyNumberFormat="1" applyFont="1" applyAlignment="1">
      <alignment horizontal="left" vertical="top"/>
    </xf>
    <xf numFmtId="184" fontId="67" fillId="0" borderId="0" xfId="0" applyNumberFormat="1" applyFont="1" applyAlignment="1">
      <alignment horizontal="left" vertical="top"/>
    </xf>
    <xf numFmtId="185" fontId="67" fillId="0" borderId="0" xfId="0" applyNumberFormat="1" applyFont="1" applyAlignment="1">
      <alignment horizontal="left" vertical="top"/>
    </xf>
    <xf numFmtId="186" fontId="67" fillId="0" borderId="0" xfId="0" applyNumberFormat="1" applyFont="1" applyAlignment="1">
      <alignment horizontal="left" vertical="top"/>
    </xf>
    <xf numFmtId="187" fontId="67" fillId="0" borderId="0" xfId="0" applyNumberFormat="1" applyFont="1" applyAlignment="1">
      <alignment horizontal="left" vertical="top"/>
    </xf>
    <xf numFmtId="188" fontId="67" fillId="0" borderId="0" xfId="0" applyNumberFormat="1" applyFont="1" applyAlignment="1">
      <alignment horizontal="left" vertical="top"/>
    </xf>
    <xf numFmtId="189" fontId="67" fillId="0" borderId="0" xfId="0" applyNumberFormat="1" applyFont="1" applyAlignment="1">
      <alignment horizontal="left" vertical="top"/>
    </xf>
    <xf numFmtId="190" fontId="67" fillId="0" borderId="0" xfId="0" applyNumberFormat="1" applyFont="1" applyAlignment="1">
      <alignment horizontal="left" vertical="top"/>
    </xf>
    <xf numFmtId="0" fontId="127" fillId="0" borderId="0" xfId="1471" applyFont="1" applyProtection="1">
      <protection locked="0"/>
    </xf>
    <xf numFmtId="174" fontId="83" fillId="0" borderId="0" xfId="0" applyNumberFormat="1" applyFont="1" applyAlignment="1">
      <alignment horizontal="right"/>
    </xf>
    <xf numFmtId="0" fontId="67" fillId="0" borderId="0" xfId="117" applyFont="1" applyAlignment="1">
      <alignment vertical="top"/>
    </xf>
    <xf numFmtId="0" fontId="136" fillId="0" borderId="0" xfId="0" applyFont="1" applyAlignment="1">
      <alignment horizontal="left" vertical="top"/>
    </xf>
    <xf numFmtId="0" fontId="78" fillId="0" borderId="0" xfId="0" applyFont="1" applyAlignment="1">
      <alignment horizontal="left" vertical="top"/>
    </xf>
    <xf numFmtId="0" fontId="137" fillId="0" borderId="0" xfId="0" applyFont="1" applyAlignment="1">
      <alignment horizontal="left" vertical="top"/>
    </xf>
    <xf numFmtId="0" fontId="78" fillId="0" borderId="0" xfId="117" applyFont="1" applyAlignment="1">
      <alignment horizontal="left" vertical="top"/>
    </xf>
    <xf numFmtId="0" fontId="78" fillId="0" borderId="0" xfId="0" applyFont="1" applyAlignment="1">
      <alignment wrapText="1"/>
    </xf>
    <xf numFmtId="1" fontId="67" fillId="0" borderId="0" xfId="0" applyNumberFormat="1" applyFont="1" applyAlignment="1">
      <alignment horizontal="left" vertical="top"/>
    </xf>
    <xf numFmtId="190" fontId="138" fillId="0" borderId="0" xfId="0" applyNumberFormat="1" applyFont="1" applyAlignment="1">
      <alignment horizontal="left" vertical="top"/>
    </xf>
    <xf numFmtId="190" fontId="67" fillId="0" borderId="0" xfId="0" applyNumberFormat="1" applyFont="1"/>
    <xf numFmtId="179" fontId="138" fillId="0" borderId="0" xfId="0" applyNumberFormat="1" applyFont="1" applyAlignment="1">
      <alignment horizontal="left" vertical="top"/>
    </xf>
    <xf numFmtId="189" fontId="138" fillId="0" borderId="0" xfId="0" applyNumberFormat="1" applyFont="1" applyAlignment="1">
      <alignment horizontal="left" vertical="top"/>
    </xf>
    <xf numFmtId="189" fontId="67" fillId="0" borderId="0" xfId="0" applyNumberFormat="1" applyFont="1"/>
    <xf numFmtId="180" fontId="138" fillId="0" borderId="0" xfId="0" applyNumberFormat="1" applyFont="1" applyAlignment="1">
      <alignment horizontal="left" vertical="top"/>
    </xf>
    <xf numFmtId="188" fontId="138" fillId="0" borderId="0" xfId="0" applyNumberFormat="1" applyFont="1" applyAlignment="1">
      <alignment horizontal="left" vertical="top"/>
    </xf>
    <xf numFmtId="188" fontId="67" fillId="0" borderId="0" xfId="0" applyNumberFormat="1" applyFont="1"/>
    <xf numFmtId="168" fontId="139" fillId="0" borderId="0" xfId="1688" applyFont="1" applyAlignment="1" applyProtection="1">
      <alignment horizontal="right" wrapText="1"/>
    </xf>
    <xf numFmtId="174" fontId="139" fillId="0" borderId="0" xfId="1690" applyNumberFormat="1" applyFont="1" applyProtection="1"/>
    <xf numFmtId="174" fontId="92" fillId="29" borderId="18" xfId="0" applyNumberFormat="1" applyFont="1" applyFill="1" applyBorder="1" applyProtection="1">
      <protection locked="0"/>
    </xf>
    <xf numFmtId="174" fontId="83" fillId="0" borderId="0" xfId="0" applyNumberFormat="1" applyFont="1" applyAlignment="1">
      <alignment horizontal="right" vertical="top"/>
    </xf>
    <xf numFmtId="174" fontId="67" fillId="0" borderId="21" xfId="0" applyNumberFormat="1" applyFont="1" applyBorder="1" applyAlignment="1">
      <alignment horizontal="right" vertical="top"/>
    </xf>
    <xf numFmtId="174" fontId="125" fillId="0" borderId="34" xfId="0" applyNumberFormat="1" applyFont="1" applyBorder="1" applyAlignment="1">
      <alignment horizontal="right" vertical="top"/>
    </xf>
    <xf numFmtId="174" fontId="83" fillId="0" borderId="0" xfId="0" applyNumberFormat="1" applyFont="1" applyAlignment="1" applyProtection="1">
      <alignment horizontal="right" vertical="top"/>
      <protection locked="0"/>
    </xf>
    <xf numFmtId="174" fontId="83" fillId="0" borderId="0" xfId="0" applyNumberFormat="1" applyFont="1" applyAlignment="1" applyProtection="1">
      <alignment vertical="top"/>
      <protection locked="0"/>
    </xf>
    <xf numFmtId="174" fontId="83" fillId="28" borderId="0" xfId="0" applyNumberFormat="1" applyFont="1" applyFill="1" applyAlignment="1" applyProtection="1">
      <alignment horizontal="right"/>
      <protection locked="0"/>
    </xf>
    <xf numFmtId="174" fontId="6" fillId="0" borderId="0" xfId="0" applyNumberFormat="1" applyFont="1" applyAlignment="1" applyProtection="1">
      <alignment vertical="top"/>
      <protection locked="0"/>
    </xf>
    <xf numFmtId="174" fontId="83" fillId="0" borderId="0" xfId="0" applyNumberFormat="1" applyFont="1" applyAlignment="1" applyProtection="1">
      <alignment horizontal="right"/>
      <protection locked="0"/>
    </xf>
    <xf numFmtId="174" fontId="65" fillId="0" borderId="0" xfId="0" applyNumberFormat="1" applyFont="1" applyProtection="1">
      <protection locked="0"/>
    </xf>
    <xf numFmtId="174" fontId="83" fillId="0" borderId="0" xfId="0" applyNumberFormat="1" applyFont="1" applyAlignment="1" applyProtection="1">
      <alignment horizontal="right" wrapText="1"/>
      <protection locked="0"/>
    </xf>
    <xf numFmtId="174" fontId="67" fillId="0" borderId="21" xfId="0" applyNumberFormat="1" applyFont="1" applyBorder="1" applyAlignment="1" applyProtection="1">
      <alignment horizontal="right" vertical="top"/>
      <protection locked="0"/>
    </xf>
    <xf numFmtId="174" fontId="67" fillId="0" borderId="0" xfId="0" applyNumberFormat="1" applyFont="1" applyAlignment="1" applyProtection="1">
      <alignment horizontal="right" vertical="top"/>
      <protection locked="0"/>
    </xf>
    <xf numFmtId="174" fontId="122" fillId="0" borderId="34" xfId="0" applyNumberFormat="1" applyFont="1" applyBorder="1" applyAlignment="1" applyProtection="1">
      <alignment horizontal="left" vertical="center"/>
      <protection locked="0"/>
    </xf>
    <xf numFmtId="174" fontId="6" fillId="0" borderId="0" xfId="0" applyNumberFormat="1" applyFont="1" applyProtection="1">
      <protection locked="0"/>
    </xf>
    <xf numFmtId="174" fontId="65" fillId="0" borderId="0" xfId="0" applyNumberFormat="1" applyFont="1" applyAlignment="1" applyProtection="1">
      <alignment horizontal="right" wrapText="1"/>
      <protection locked="0"/>
    </xf>
    <xf numFmtId="174" fontId="6" fillId="0" borderId="0" xfId="0" applyNumberFormat="1" applyFont="1" applyAlignment="1" applyProtection="1">
      <alignment horizontal="right"/>
      <protection locked="0"/>
    </xf>
    <xf numFmtId="174" fontId="69" fillId="0" borderId="0" xfId="0" applyNumberFormat="1" applyFont="1" applyAlignment="1" applyProtection="1">
      <alignment horizontal="right" wrapText="1"/>
      <protection locked="0"/>
    </xf>
    <xf numFmtId="174" fontId="69" fillId="0" borderId="0" xfId="3696" applyNumberFormat="1" applyFont="1" applyAlignment="1" applyProtection="1">
      <alignment horizontal="right"/>
      <protection locked="0"/>
    </xf>
    <xf numFmtId="174" fontId="83" fillId="0" borderId="21" xfId="0" applyNumberFormat="1" applyFont="1" applyBorder="1" applyAlignment="1" applyProtection="1">
      <alignment horizontal="right"/>
      <protection locked="0"/>
    </xf>
    <xf numFmtId="174" fontId="69" fillId="0" borderId="0" xfId="3908" applyNumberFormat="1" applyFont="1" applyAlignment="1" applyProtection="1">
      <alignment horizontal="right" wrapText="1"/>
      <protection locked="0"/>
    </xf>
    <xf numFmtId="174" fontId="6" fillId="0" borderId="0" xfId="0" applyNumberFormat="1" applyFont="1" applyAlignment="1" applyProtection="1">
      <alignment horizontal="right" wrapText="1"/>
      <protection locked="0"/>
    </xf>
    <xf numFmtId="174" fontId="83" fillId="0" borderId="21" xfId="0" applyNumberFormat="1" applyFont="1" applyBorder="1" applyAlignment="1" applyProtection="1">
      <alignment horizontal="right" vertical="top"/>
      <protection locked="0"/>
    </xf>
    <xf numFmtId="174" fontId="69" fillId="0" borderId="0" xfId="0" applyNumberFormat="1" applyFont="1" applyAlignment="1" applyProtection="1">
      <alignment horizontal="right" vertical="center" wrapText="1"/>
      <protection locked="0"/>
    </xf>
    <xf numFmtId="174" fontId="67" fillId="0" borderId="0" xfId="0" applyNumberFormat="1" applyFont="1" applyAlignment="1" applyProtection="1">
      <alignment vertical="top"/>
      <protection locked="0"/>
    </xf>
    <xf numFmtId="174" fontId="83" fillId="28" borderId="0" xfId="0" applyNumberFormat="1" applyFont="1" applyFill="1" applyProtection="1">
      <protection locked="0"/>
    </xf>
    <xf numFmtId="174" fontId="84" fillId="0" borderId="0" xfId="0" applyNumberFormat="1" applyFont="1" applyAlignment="1" applyProtection="1">
      <alignment horizontal="left"/>
      <protection locked="0"/>
    </xf>
    <xf numFmtId="174" fontId="83" fillId="0" borderId="0" xfId="0" applyNumberFormat="1" applyFont="1" applyAlignment="1" applyProtection="1">
      <alignment horizontal="left"/>
      <protection locked="0"/>
    </xf>
    <xf numFmtId="174" fontId="83" fillId="0" borderId="0" xfId="0" applyNumberFormat="1" applyFont="1" applyProtection="1">
      <protection locked="0"/>
    </xf>
    <xf numFmtId="174" fontId="83" fillId="0" borderId="0" xfId="0" applyNumberFormat="1" applyFont="1"/>
    <xf numFmtId="174" fontId="69" fillId="0" borderId="0" xfId="0" applyNumberFormat="1" applyFont="1" applyAlignment="1" applyProtection="1">
      <alignment vertical="top" wrapText="1"/>
      <protection locked="0"/>
    </xf>
    <xf numFmtId="174" fontId="69" fillId="0" borderId="0" xfId="0" applyNumberFormat="1" applyFont="1" applyAlignment="1" applyProtection="1">
      <alignment wrapText="1"/>
      <protection locked="0"/>
    </xf>
    <xf numFmtId="174" fontId="69" fillId="0" borderId="0" xfId="3909" applyNumberFormat="1" applyFont="1" applyAlignment="1" applyProtection="1">
      <alignment wrapText="1"/>
      <protection locked="0"/>
    </xf>
    <xf numFmtId="174" fontId="123" fillId="0" borderId="0" xfId="0" applyNumberFormat="1" applyFont="1"/>
    <xf numFmtId="174" fontId="70" fillId="0" borderId="22" xfId="0" applyNumberFormat="1" applyFont="1" applyBorder="1" applyAlignment="1" applyProtection="1">
      <alignment vertical="top" wrapText="1"/>
      <protection locked="0"/>
    </xf>
    <xf numFmtId="174" fontId="83" fillId="0" borderId="0" xfId="0" applyNumberFormat="1" applyFont="1" applyAlignment="1" applyProtection="1">
      <alignment horizontal="right" vertical="top" wrapText="1"/>
      <protection locked="0"/>
    </xf>
    <xf numFmtId="174" fontId="83" fillId="0" borderId="0" xfId="0" applyNumberFormat="1" applyFont="1" applyAlignment="1" applyProtection="1">
      <alignment horizontal="left" vertical="top"/>
      <protection locked="0"/>
    </xf>
    <xf numFmtId="174" fontId="122" fillId="0" borderId="34" xfId="0" applyNumberFormat="1" applyFont="1" applyBorder="1" applyAlignment="1" applyProtection="1">
      <alignment horizontal="left"/>
      <protection locked="0"/>
    </xf>
    <xf numFmtId="174" fontId="83" fillId="0" borderId="0" xfId="0" applyNumberFormat="1" applyFont="1" applyAlignment="1" applyProtection="1">
      <alignment vertical="top" wrapText="1"/>
      <protection locked="0"/>
    </xf>
    <xf numFmtId="174" fontId="69" fillId="0" borderId="0" xfId="3696" applyNumberFormat="1" applyFont="1" applyProtection="1">
      <protection locked="0"/>
    </xf>
    <xf numFmtId="174" fontId="83" fillId="0" borderId="21" xfId="0" applyNumberFormat="1" applyFont="1" applyBorder="1" applyAlignment="1" applyProtection="1">
      <alignment vertical="top"/>
      <protection locked="0"/>
    </xf>
    <xf numFmtId="174" fontId="111" fillId="0" borderId="0" xfId="0" applyNumberFormat="1" applyFont="1" applyAlignment="1" applyProtection="1">
      <alignment vertical="top"/>
      <protection locked="0"/>
    </xf>
    <xf numFmtId="174" fontId="6" fillId="0" borderId="25" xfId="0" applyNumberFormat="1" applyFont="1" applyBorder="1" applyProtection="1">
      <protection locked="0"/>
    </xf>
    <xf numFmtId="174" fontId="130" fillId="0" borderId="0" xfId="0" applyNumberFormat="1" applyFont="1" applyProtection="1">
      <protection locked="0"/>
    </xf>
    <xf numFmtId="174" fontId="130" fillId="0" borderId="0" xfId="0" applyNumberFormat="1" applyFont="1"/>
    <xf numFmtId="174" fontId="123" fillId="0" borderId="34" xfId="0" applyNumberFormat="1" applyFont="1" applyBorder="1" applyProtection="1">
      <protection locked="0"/>
    </xf>
    <xf numFmtId="174" fontId="122" fillId="0" borderId="34" xfId="0" applyNumberFormat="1" applyFont="1" applyBorder="1"/>
    <xf numFmtId="174" fontId="126" fillId="0" borderId="0" xfId="0" applyNumberFormat="1" applyFont="1" applyAlignment="1" applyProtection="1">
      <alignment horizontal="right"/>
      <protection locked="0"/>
    </xf>
    <xf numFmtId="174" fontId="122" fillId="0" borderId="34" xfId="0" applyNumberFormat="1" applyFont="1" applyBorder="1" applyAlignment="1" applyProtection="1">
      <alignment horizontal="right"/>
      <protection locked="0"/>
    </xf>
    <xf numFmtId="174" fontId="123" fillId="0" borderId="34" xfId="0" applyNumberFormat="1" applyFont="1" applyBorder="1" applyAlignment="1" applyProtection="1">
      <alignment horizontal="right"/>
      <protection locked="0"/>
    </xf>
    <xf numFmtId="174" fontId="123" fillId="0" borderId="0" xfId="0" applyNumberFormat="1" applyFont="1" applyAlignment="1" applyProtection="1">
      <alignment horizontal="right"/>
      <protection locked="0"/>
    </xf>
    <xf numFmtId="174" fontId="65" fillId="0" borderId="0" xfId="0" applyNumberFormat="1" applyFont="1" applyAlignment="1" applyProtection="1">
      <alignment horizontal="right"/>
      <protection locked="0"/>
    </xf>
    <xf numFmtId="174" fontId="122" fillId="0" borderId="0" xfId="0" applyNumberFormat="1" applyFont="1" applyAlignment="1" applyProtection="1">
      <alignment horizontal="right"/>
      <protection locked="0"/>
    </xf>
    <xf numFmtId="174" fontId="5" fillId="0" borderId="0" xfId="0" applyNumberFormat="1" applyFont="1" applyProtection="1">
      <protection locked="0"/>
    </xf>
    <xf numFmtId="174" fontId="63" fillId="0" borderId="0" xfId="0" applyNumberFormat="1" applyFont="1" applyAlignment="1" applyProtection="1">
      <alignment horizontal="right"/>
      <protection locked="0"/>
    </xf>
    <xf numFmtId="174" fontId="83" fillId="0" borderId="0" xfId="117" applyNumberFormat="1" applyFont="1" applyAlignment="1" applyProtection="1">
      <alignment vertical="top"/>
      <protection locked="0"/>
    </xf>
    <xf numFmtId="174" fontId="130" fillId="0" borderId="0" xfId="0" applyNumberFormat="1" applyFont="1" applyAlignment="1" applyProtection="1">
      <alignment horizontal="right"/>
      <protection locked="0"/>
    </xf>
    <xf numFmtId="174" fontId="83" fillId="27" borderId="0" xfId="0" applyNumberFormat="1" applyFont="1" applyFill="1" applyAlignment="1" applyProtection="1">
      <alignment horizontal="right" wrapText="1"/>
      <protection locked="0"/>
    </xf>
    <xf numFmtId="174" fontId="97" fillId="0" borderId="0" xfId="0" applyNumberFormat="1" applyFont="1" applyAlignment="1" applyProtection="1">
      <alignment horizontal="right" wrapText="1"/>
      <protection locked="0"/>
    </xf>
    <xf numFmtId="174" fontId="0" fillId="0" borderId="0" xfId="0" applyNumberFormat="1" applyAlignment="1" applyProtection="1">
      <alignment wrapText="1"/>
      <protection locked="0"/>
    </xf>
    <xf numFmtId="174" fontId="90" fillId="0" borderId="0" xfId="0" applyNumberFormat="1" applyFont="1" applyAlignment="1" applyProtection="1">
      <alignment horizontal="right" wrapText="1"/>
      <protection locked="0"/>
    </xf>
    <xf numFmtId="174" fontId="69" fillId="0" borderId="0" xfId="0" applyNumberFormat="1" applyFont="1" applyAlignment="1" applyProtection="1">
      <alignment horizontal="right"/>
      <protection locked="0"/>
    </xf>
    <xf numFmtId="174" fontId="91" fillId="0" borderId="0" xfId="0" applyNumberFormat="1" applyFont="1" applyAlignment="1" applyProtection="1">
      <alignment horizontal="right" wrapText="1"/>
      <protection locked="0"/>
    </xf>
    <xf numFmtId="174" fontId="65" fillId="0" borderId="0" xfId="1246" applyNumberFormat="1" applyFont="1" applyAlignment="1" applyProtection="1">
      <alignment horizontal="right"/>
      <protection locked="0"/>
    </xf>
    <xf numFmtId="174" fontId="81" fillId="0" borderId="0" xfId="0" applyNumberFormat="1" applyFont="1" applyAlignment="1">
      <alignment vertical="top"/>
    </xf>
    <xf numFmtId="174" fontId="83" fillId="0" borderId="0" xfId="0" applyNumberFormat="1" applyFont="1" applyAlignment="1">
      <alignment horizontal="justify" vertical="top" wrapText="1"/>
    </xf>
    <xf numFmtId="174" fontId="67" fillId="0" borderId="0" xfId="0" applyNumberFormat="1" applyFont="1" applyAlignment="1">
      <alignment horizontal="right" vertical="top" wrapText="1"/>
    </xf>
    <xf numFmtId="174" fontId="126" fillId="0" borderId="0" xfId="0" applyNumberFormat="1" applyFont="1" applyAlignment="1" applyProtection="1">
      <alignment horizontal="center" vertical="top"/>
      <protection locked="0"/>
    </xf>
    <xf numFmtId="174" fontId="123" fillId="0" borderId="0" xfId="0" applyNumberFormat="1" applyFont="1" applyAlignment="1" applyProtection="1">
      <alignment vertical="top"/>
      <protection locked="0"/>
    </xf>
    <xf numFmtId="174" fontId="123" fillId="0" borderId="34" xfId="0" applyNumberFormat="1" applyFont="1" applyBorder="1"/>
    <xf numFmtId="174" fontId="123" fillId="0" borderId="0" xfId="0" applyNumberFormat="1" applyFont="1" applyProtection="1">
      <protection locked="0"/>
    </xf>
    <xf numFmtId="174" fontId="123" fillId="0" borderId="0" xfId="0" applyNumberFormat="1" applyFont="1" applyAlignment="1" applyProtection="1">
      <alignment vertical="top" wrapText="1"/>
      <protection locked="0"/>
    </xf>
    <xf numFmtId="174" fontId="123" fillId="0" borderId="0" xfId="0" applyNumberFormat="1" applyFont="1" applyAlignment="1">
      <alignment vertical="top" wrapText="1"/>
    </xf>
    <xf numFmtId="174" fontId="122" fillId="0" borderId="0" xfId="0" applyNumberFormat="1" applyFont="1"/>
    <xf numFmtId="174" fontId="5" fillId="0" borderId="0" xfId="117" applyNumberFormat="1" applyFont="1" applyAlignment="1" applyProtection="1">
      <alignment vertical="top"/>
      <protection locked="0"/>
    </xf>
    <xf numFmtId="174" fontId="5" fillId="0" borderId="0" xfId="0" applyNumberFormat="1" applyFont="1" applyAlignment="1">
      <alignment horizontal="left"/>
    </xf>
    <xf numFmtId="174" fontId="125" fillId="0" borderId="34" xfId="0" applyNumberFormat="1" applyFont="1" applyBorder="1" applyAlignment="1" applyProtection="1">
      <alignment horizontal="right" vertical="top"/>
      <protection locked="0"/>
    </xf>
    <xf numFmtId="174" fontId="83" fillId="0" borderId="0" xfId="3895" applyNumberFormat="1" applyFont="1" applyProtection="1">
      <protection locked="0"/>
    </xf>
    <xf numFmtId="174" fontId="83" fillId="0" borderId="0" xfId="3895" applyNumberFormat="1" applyFont="1"/>
    <xf numFmtId="174" fontId="83" fillId="0" borderId="0" xfId="3895" applyNumberFormat="1" applyFont="1" applyAlignment="1" applyProtection="1">
      <alignment horizontal="right"/>
      <protection locked="0"/>
    </xf>
    <xf numFmtId="174" fontId="83" fillId="0" borderId="0" xfId="3895" applyNumberFormat="1" applyFont="1" applyAlignment="1">
      <alignment horizontal="right"/>
    </xf>
    <xf numFmtId="174" fontId="83" fillId="0" borderId="0" xfId="3894" applyNumberFormat="1" applyProtection="1">
      <protection locked="0"/>
    </xf>
    <xf numFmtId="174" fontId="83" fillId="0" borderId="0" xfId="3894" applyNumberFormat="1"/>
    <xf numFmtId="174" fontId="83" fillId="0" borderId="0" xfId="3894" applyNumberFormat="1" applyAlignment="1" applyProtection="1">
      <alignment horizontal="left" vertical="center" wrapText="1"/>
      <protection locked="0"/>
    </xf>
    <xf numFmtId="174" fontId="83" fillId="0" borderId="0" xfId="3894" applyNumberFormat="1" applyAlignment="1">
      <alignment horizontal="left" vertical="center" wrapText="1"/>
    </xf>
    <xf numFmtId="174" fontId="78" fillId="0" borderId="0" xfId="0" applyNumberFormat="1" applyFont="1" applyAlignment="1">
      <alignment horizontal="right" vertical="top" wrapText="1"/>
    </xf>
    <xf numFmtId="174" fontId="121" fillId="0" borderId="34" xfId="0" applyNumberFormat="1" applyFont="1" applyBorder="1" applyAlignment="1">
      <alignment horizontal="right" vertical="top"/>
    </xf>
    <xf numFmtId="174" fontId="67" fillId="0" borderId="0" xfId="0" applyNumberFormat="1" applyFont="1"/>
    <xf numFmtId="174" fontId="67" fillId="0" borderId="0" xfId="0" applyNumberFormat="1" applyFont="1" applyAlignment="1" applyProtection="1">
      <alignment horizontal="left" vertical="top" wrapText="1"/>
      <protection locked="0"/>
    </xf>
    <xf numFmtId="0" fontId="68" fillId="0" borderId="0" xfId="0" applyFont="1" applyAlignment="1">
      <alignment horizontal="left" vertical="top" wrapText="1"/>
    </xf>
    <xf numFmtId="49" fontId="69" fillId="0" borderId="0" xfId="0" applyNumberFormat="1" applyFont="1" applyAlignment="1">
      <alignment horizontal="left" vertical="top" wrapText="1"/>
    </xf>
    <xf numFmtId="0" fontId="70" fillId="0" borderId="0" xfId="0" applyFont="1" applyAlignment="1">
      <alignment horizontal="justify" vertical="top" wrapText="1"/>
    </xf>
    <xf numFmtId="0" fontId="70" fillId="0" borderId="0" xfId="0" applyFont="1" applyAlignment="1">
      <alignment horizontal="left" wrapText="1"/>
    </xf>
    <xf numFmtId="4" fontId="69" fillId="0" borderId="0" xfId="0" applyNumberFormat="1" applyFont="1" applyAlignment="1">
      <alignment horizontal="right" vertical="top" wrapText="1"/>
    </xf>
    <xf numFmtId="174" fontId="69" fillId="0" borderId="0" xfId="0" applyNumberFormat="1" applyFont="1" applyAlignment="1">
      <alignment horizontal="right" vertical="top" wrapText="1"/>
    </xf>
    <xf numFmtId="174" fontId="69" fillId="0" borderId="0" xfId="0" applyNumberFormat="1" applyFont="1" applyAlignment="1">
      <alignment vertical="top" wrapText="1"/>
    </xf>
    <xf numFmtId="0" fontId="99" fillId="0" borderId="0" xfId="0" applyFont="1" applyAlignment="1">
      <alignment vertical="top" wrapText="1"/>
    </xf>
    <xf numFmtId="4" fontId="70" fillId="0" borderId="0" xfId="0" applyNumberFormat="1" applyFont="1" applyAlignment="1">
      <alignment vertical="top" wrapText="1"/>
    </xf>
    <xf numFmtId="49" fontId="67" fillId="0" borderId="0" xfId="0" applyNumberFormat="1" applyFont="1" applyAlignment="1">
      <alignment horizontal="left" vertical="top"/>
    </xf>
    <xf numFmtId="4" fontId="67" fillId="0" borderId="0" xfId="0" applyNumberFormat="1" applyFont="1" applyAlignment="1">
      <alignment horizontal="justify" vertical="top" wrapText="1"/>
    </xf>
    <xf numFmtId="4" fontId="67" fillId="0" borderId="0" xfId="0" applyNumberFormat="1" applyFont="1" applyAlignment="1">
      <alignment horizontal="left" wrapText="1"/>
    </xf>
    <xf numFmtId="176" fontId="83" fillId="0" borderId="0" xfId="0" applyNumberFormat="1" applyFont="1" applyAlignment="1">
      <alignment vertical="top"/>
    </xf>
    <xf numFmtId="4" fontId="83" fillId="0" borderId="0" xfId="0" applyNumberFormat="1" applyFont="1" applyAlignment="1">
      <alignment horizontal="left" wrapText="1"/>
    </xf>
    <xf numFmtId="4" fontId="67" fillId="0" borderId="21" xfId="0" applyNumberFormat="1" applyFont="1" applyBorder="1" applyAlignment="1">
      <alignment horizontal="left" wrapText="1"/>
    </xf>
    <xf numFmtId="0" fontId="83" fillId="0" borderId="0" xfId="0" applyFont="1" applyAlignment="1">
      <alignment horizontal="left"/>
    </xf>
    <xf numFmtId="49" fontId="83" fillId="0" borderId="0" xfId="0" applyNumberFormat="1" applyFont="1" applyAlignment="1">
      <alignment horizontal="left" vertical="top"/>
    </xf>
    <xf numFmtId="4" fontId="83" fillId="0" borderId="0" xfId="0" applyNumberFormat="1" applyFont="1" applyAlignment="1">
      <alignment horizontal="left"/>
    </xf>
    <xf numFmtId="4" fontId="89" fillId="0" borderId="0" xfId="0" applyNumberFormat="1" applyFont="1" applyAlignment="1">
      <alignment horizontal="justify" vertical="top" wrapText="1"/>
    </xf>
    <xf numFmtId="4" fontId="89" fillId="0" borderId="0" xfId="0" applyNumberFormat="1" applyFont="1" applyAlignment="1">
      <alignment horizontal="left" wrapText="1"/>
    </xf>
    <xf numFmtId="4" fontId="125" fillId="0" borderId="34" xfId="0" applyNumberFormat="1" applyFont="1" applyBorder="1" applyAlignment="1">
      <alignment horizontal="left"/>
    </xf>
    <xf numFmtId="174" fontId="125" fillId="0" borderId="34" xfId="0" applyNumberFormat="1" applyFont="1" applyBorder="1" applyAlignment="1">
      <alignment horizontal="left" vertical="top"/>
    </xf>
    <xf numFmtId="4" fontId="120" fillId="0" borderId="0" xfId="0" applyNumberFormat="1" applyFont="1" applyAlignment="1">
      <alignment horizontal="left" vertical="top"/>
    </xf>
    <xf numFmtId="4" fontId="120" fillId="0" borderId="0" xfId="0" applyNumberFormat="1" applyFont="1" applyAlignment="1">
      <alignment vertical="top" wrapText="1"/>
    </xf>
    <xf numFmtId="4" fontId="120" fillId="0" borderId="0" xfId="0" applyNumberFormat="1" applyFont="1" applyAlignment="1">
      <alignment horizontal="left"/>
    </xf>
    <xf numFmtId="4" fontId="120" fillId="0" borderId="0" xfId="0" applyNumberFormat="1" applyFont="1" applyAlignment="1">
      <alignment horizontal="right" vertical="top"/>
    </xf>
    <xf numFmtId="174" fontId="120" fillId="0" borderId="0" xfId="0" applyNumberFormat="1" applyFont="1" applyAlignment="1">
      <alignment horizontal="right" vertical="top"/>
    </xf>
    <xf numFmtId="0" fontId="122" fillId="0" borderId="34" xfId="0" applyFont="1" applyBorder="1" applyAlignment="1">
      <alignment horizontal="left"/>
    </xf>
    <xf numFmtId="174" fontId="122" fillId="0" borderId="34" xfId="0" applyNumberFormat="1" applyFont="1" applyBorder="1" applyAlignment="1">
      <alignment horizontal="left" vertical="center"/>
    </xf>
    <xf numFmtId="190" fontId="83" fillId="0" borderId="0" xfId="0" applyNumberFormat="1" applyFont="1" applyAlignment="1">
      <alignment horizontal="left" vertical="top"/>
    </xf>
    <xf numFmtId="0" fontId="88" fillId="0" borderId="0" xfId="0" applyFont="1" applyAlignment="1">
      <alignment horizontal="justify" vertical="top" wrapText="1"/>
    </xf>
    <xf numFmtId="174" fontId="83" fillId="0" borderId="0" xfId="0" applyNumberFormat="1" applyFont="1" applyAlignment="1">
      <alignment vertical="top"/>
    </xf>
    <xf numFmtId="0" fontId="83" fillId="0" borderId="0" xfId="0" applyFont="1" applyAlignment="1">
      <alignment horizontal="justify" vertical="top" wrapText="1"/>
    </xf>
    <xf numFmtId="176" fontId="83" fillId="0" borderId="0" xfId="0" applyNumberFormat="1" applyFont="1" applyAlignment="1">
      <alignment horizontal="right"/>
    </xf>
    <xf numFmtId="0" fontId="6" fillId="0" borderId="0" xfId="0" applyFont="1" applyAlignment="1">
      <alignment horizontal="left" vertical="top"/>
    </xf>
    <xf numFmtId="0" fontId="83" fillId="0" borderId="0" xfId="0" applyFont="1" applyAlignment="1">
      <alignment horizontal="left" wrapText="1"/>
    </xf>
    <xf numFmtId="0" fontId="79" fillId="0" borderId="0" xfId="0" applyFont="1"/>
    <xf numFmtId="2" fontId="83" fillId="0" borderId="0" xfId="0" applyNumberFormat="1" applyFont="1" applyAlignment="1">
      <alignment horizontal="right" wrapText="1"/>
    </xf>
    <xf numFmtId="190" fontId="83" fillId="0" borderId="0" xfId="0" applyNumberFormat="1" applyFont="1" applyAlignment="1">
      <alignment horizontal="left" vertical="top" wrapText="1"/>
    </xf>
    <xf numFmtId="190" fontId="65" fillId="0" borderId="0" xfId="0" applyNumberFormat="1" applyFont="1" applyAlignment="1">
      <alignment vertical="top"/>
    </xf>
    <xf numFmtId="0" fontId="65" fillId="0" borderId="0" xfId="0" applyFont="1" applyAlignment="1">
      <alignment vertical="top"/>
    </xf>
    <xf numFmtId="0" fontId="65" fillId="0" borderId="0" xfId="0" applyFont="1" applyAlignment="1">
      <alignment horizontal="left"/>
    </xf>
    <xf numFmtId="0" fontId="65" fillId="0" borderId="0" xfId="0" applyFont="1"/>
    <xf numFmtId="174" fontId="65" fillId="0" borderId="0" xfId="0" applyNumberFormat="1" applyFont="1" applyAlignment="1">
      <alignment horizontal="right" wrapText="1"/>
    </xf>
    <xf numFmtId="174" fontId="83" fillId="0" borderId="0" xfId="0" applyNumberFormat="1" applyFont="1" applyAlignment="1">
      <alignment horizontal="right" wrapText="1"/>
    </xf>
    <xf numFmtId="49" fontId="83" fillId="0" borderId="0" xfId="0" applyNumberFormat="1" applyFont="1" applyAlignment="1">
      <alignment horizontal="left" vertical="top" wrapText="1"/>
    </xf>
    <xf numFmtId="49" fontId="89" fillId="0" borderId="21" xfId="0" applyNumberFormat="1" applyFont="1" applyBorder="1" applyAlignment="1">
      <alignment horizontal="left" vertical="top"/>
    </xf>
    <xf numFmtId="176" fontId="67" fillId="0" borderId="0" xfId="0" applyNumberFormat="1" applyFont="1" applyAlignment="1">
      <alignment vertical="top"/>
    </xf>
    <xf numFmtId="174" fontId="67" fillId="0" borderId="0" xfId="0" applyNumberFormat="1" applyFont="1" applyAlignment="1">
      <alignment horizontal="right" vertical="top"/>
    </xf>
    <xf numFmtId="0" fontId="89" fillId="0" borderId="0" xfId="0" applyFont="1" applyAlignment="1">
      <alignment horizontal="justify" vertical="top" wrapText="1"/>
    </xf>
    <xf numFmtId="0" fontId="6" fillId="0" borderId="0" xfId="0" applyFont="1" applyAlignment="1">
      <alignment horizontal="left"/>
    </xf>
    <xf numFmtId="0" fontId="6" fillId="0" borderId="0" xfId="0" applyFont="1"/>
    <xf numFmtId="174" fontId="6" fillId="0" borderId="0" xfId="0" applyNumberFormat="1" applyFont="1"/>
    <xf numFmtId="189" fontId="83" fillId="0" borderId="0" xfId="0" applyNumberFormat="1" applyFont="1" applyAlignment="1">
      <alignment horizontal="left" vertical="top"/>
    </xf>
    <xf numFmtId="176" fontId="6" fillId="0" borderId="0" xfId="0" applyNumberFormat="1" applyFont="1" applyAlignment="1">
      <alignment vertical="top"/>
    </xf>
    <xf numFmtId="174" fontId="6" fillId="0" borderId="0" xfId="0" applyNumberFormat="1" applyFont="1" applyAlignment="1">
      <alignment vertical="top"/>
    </xf>
    <xf numFmtId="0" fontId="65" fillId="0" borderId="0" xfId="0" applyFont="1" applyAlignment="1">
      <alignment horizontal="left" vertical="top" wrapText="1"/>
    </xf>
    <xf numFmtId="189" fontId="65" fillId="0" borderId="0" xfId="0" applyNumberFormat="1" applyFont="1" applyAlignment="1">
      <alignment horizontal="left" vertical="top"/>
    </xf>
    <xf numFmtId="0" fontId="65" fillId="0" borderId="0" xfId="0" applyFont="1" applyAlignment="1">
      <alignment horizontal="justify" vertical="top" wrapText="1"/>
    </xf>
    <xf numFmtId="0" fontId="65" fillId="0" borderId="0" xfId="0" applyFont="1" applyAlignment="1">
      <alignment horizontal="left" wrapText="1"/>
    </xf>
    <xf numFmtId="2" fontId="65" fillId="0" borderId="0" xfId="0" applyNumberFormat="1" applyFont="1" applyAlignment="1">
      <alignment horizontal="right" wrapText="1"/>
    </xf>
    <xf numFmtId="189" fontId="83" fillId="0" borderId="0" xfId="0" applyNumberFormat="1" applyFont="1" applyAlignment="1">
      <alignment horizontal="left" vertical="top" wrapText="1"/>
    </xf>
    <xf numFmtId="189" fontId="65" fillId="0" borderId="0" xfId="0" applyNumberFormat="1" applyFont="1" applyAlignment="1">
      <alignment horizontal="left" vertical="top" wrapText="1"/>
    </xf>
    <xf numFmtId="0" fontId="89" fillId="0" borderId="0" xfId="0" applyFont="1" applyAlignment="1">
      <alignment horizontal="left" wrapText="1"/>
    </xf>
    <xf numFmtId="49" fontId="88" fillId="0" borderId="0" xfId="0" quotePrefix="1" applyNumberFormat="1" applyFont="1" applyAlignment="1">
      <alignment horizontal="justify" vertical="top" wrapText="1"/>
    </xf>
    <xf numFmtId="0" fontId="88" fillId="0" borderId="0" xfId="0" quotePrefix="1" applyFont="1" applyAlignment="1">
      <alignment horizontal="justify" vertical="top" wrapText="1"/>
    </xf>
    <xf numFmtId="188" fontId="83" fillId="0" borderId="0" xfId="0" applyNumberFormat="1" applyFont="1" applyAlignment="1">
      <alignment horizontal="left" vertical="top"/>
    </xf>
    <xf numFmtId="0" fontId="6" fillId="0" borderId="0" xfId="0" applyFont="1" applyAlignment="1">
      <alignment horizontal="right"/>
    </xf>
    <xf numFmtId="174" fontId="6" fillId="0" borderId="0" xfId="0" applyNumberFormat="1" applyFont="1" applyAlignment="1">
      <alignment horizontal="right"/>
    </xf>
    <xf numFmtId="174" fontId="65" fillId="0" borderId="0" xfId="0" applyNumberFormat="1" applyFont="1" applyAlignment="1">
      <alignment horizontal="right"/>
    </xf>
    <xf numFmtId="188" fontId="65" fillId="0" borderId="0" xfId="0" applyNumberFormat="1" applyFont="1" applyAlignment="1">
      <alignment vertical="top"/>
    </xf>
    <xf numFmtId="4" fontId="65" fillId="0" borderId="0" xfId="0" applyNumberFormat="1" applyFont="1" applyAlignment="1">
      <alignment horizontal="right" wrapText="1"/>
    </xf>
    <xf numFmtId="4" fontId="83" fillId="0" borderId="0" xfId="0" applyNumberFormat="1" applyFont="1" applyAlignment="1">
      <alignment horizontal="right" wrapText="1"/>
    </xf>
    <xf numFmtId="0" fontId="101" fillId="0" borderId="0" xfId="0" applyFont="1" applyAlignment="1">
      <alignment horizontal="left" wrapText="1"/>
    </xf>
    <xf numFmtId="0" fontId="101" fillId="0" borderId="0" xfId="0" applyFont="1" applyAlignment="1">
      <alignment horizontal="right" wrapText="1"/>
    </xf>
    <xf numFmtId="174" fontId="101" fillId="0" borderId="0" xfId="0" applyNumberFormat="1" applyFont="1" applyAlignment="1">
      <alignment horizontal="right" wrapText="1"/>
    </xf>
    <xf numFmtId="49" fontId="69" fillId="0" borderId="0" xfId="3696" applyNumberFormat="1" applyFont="1" applyAlignment="1">
      <alignment horizontal="left" vertical="top"/>
    </xf>
    <xf numFmtId="0" fontId="69" fillId="0" borderId="0" xfId="3696" applyFont="1" applyAlignment="1">
      <alignment horizontal="justify" vertical="top" wrapText="1"/>
    </xf>
    <xf numFmtId="0" fontId="69" fillId="0" borderId="0" xfId="3696" applyFont="1" applyAlignment="1">
      <alignment horizontal="left" wrapText="1"/>
    </xf>
    <xf numFmtId="4" fontId="69" fillId="0" borderId="0" xfId="3696" applyNumberFormat="1" applyFont="1" applyAlignment="1">
      <alignment horizontal="right"/>
    </xf>
    <xf numFmtId="174" fontId="69" fillId="0" borderId="0" xfId="3696" applyNumberFormat="1" applyFont="1" applyAlignment="1">
      <alignment horizontal="right"/>
    </xf>
    <xf numFmtId="0" fontId="67" fillId="0" borderId="21" xfId="0" applyFont="1" applyBorder="1" applyAlignment="1">
      <alignment horizontal="justify" vertical="top" wrapText="1"/>
    </xf>
    <xf numFmtId="0" fontId="67" fillId="0" borderId="21" xfId="0" applyFont="1" applyBorder="1" applyAlignment="1">
      <alignment horizontal="left" wrapText="1"/>
    </xf>
    <xf numFmtId="176" fontId="83" fillId="0" borderId="21" xfId="0" applyNumberFormat="1" applyFont="1" applyBorder="1" applyAlignment="1">
      <alignment horizontal="right"/>
    </xf>
    <xf numFmtId="174" fontId="67" fillId="0" borderId="21" xfId="0" applyNumberFormat="1" applyFont="1" applyBorder="1" applyAlignment="1">
      <alignment horizontal="right"/>
    </xf>
    <xf numFmtId="4" fontId="69" fillId="0" borderId="0" xfId="3696" applyNumberFormat="1" applyFont="1" applyAlignment="1">
      <alignment horizontal="justify" vertical="top" wrapText="1"/>
    </xf>
    <xf numFmtId="4" fontId="69" fillId="0" borderId="0" xfId="3696" applyNumberFormat="1" applyFont="1" applyAlignment="1">
      <alignment horizontal="left" wrapText="1"/>
    </xf>
    <xf numFmtId="0" fontId="102" fillId="0" borderId="0" xfId="0" applyFont="1" applyAlignment="1">
      <alignment horizontal="left" vertical="center" wrapText="1"/>
    </xf>
    <xf numFmtId="187" fontId="69" fillId="0" borderId="0" xfId="3696" applyNumberFormat="1" applyFont="1" applyAlignment="1">
      <alignment horizontal="left" vertical="top"/>
    </xf>
    <xf numFmtId="4" fontId="103" fillId="0" borderId="0" xfId="3696" applyNumberFormat="1" applyFont="1" applyAlignment="1">
      <alignment horizontal="justify" vertical="top" wrapText="1"/>
    </xf>
    <xf numFmtId="4" fontId="103" fillId="0" borderId="0" xfId="3696" applyNumberFormat="1" applyFont="1" applyAlignment="1">
      <alignment horizontal="left" wrapText="1"/>
    </xf>
    <xf numFmtId="174" fontId="65" fillId="0" borderId="0" xfId="3696" applyNumberFormat="1" applyFont="1" applyAlignment="1">
      <alignment horizontal="right"/>
    </xf>
    <xf numFmtId="187" fontId="83" fillId="0" borderId="0" xfId="0" applyNumberFormat="1" applyFont="1" applyAlignment="1">
      <alignment horizontal="left" vertical="top"/>
    </xf>
    <xf numFmtId="4" fontId="69" fillId="0" borderId="0" xfId="3908" applyNumberFormat="1" applyFont="1" applyAlignment="1">
      <alignment horizontal="justify" vertical="top" wrapText="1"/>
    </xf>
    <xf numFmtId="4" fontId="69" fillId="0" borderId="0" xfId="3908" applyNumberFormat="1" applyFont="1" applyAlignment="1">
      <alignment horizontal="left" wrapText="1"/>
    </xf>
    <xf numFmtId="4" fontId="69" fillId="0" borderId="0" xfId="3908" applyNumberFormat="1" applyFont="1" applyAlignment="1">
      <alignment horizontal="right" wrapText="1"/>
    </xf>
    <xf numFmtId="174" fontId="69" fillId="0" borderId="0" xfId="3908" applyNumberFormat="1" applyFont="1" applyAlignment="1">
      <alignment horizontal="right" wrapText="1"/>
    </xf>
    <xf numFmtId="187" fontId="67" fillId="0" borderId="0" xfId="0" applyNumberFormat="1" applyFont="1" applyAlignment="1">
      <alignment horizontal="left" vertical="top" wrapText="1"/>
    </xf>
    <xf numFmtId="4" fontId="6" fillId="0" borderId="0" xfId="3696" applyNumberFormat="1" applyFont="1" applyAlignment="1">
      <alignment horizontal="justify" vertical="top" wrapText="1"/>
    </xf>
    <xf numFmtId="4" fontId="6" fillId="0" borderId="0" xfId="0" applyNumberFormat="1" applyFont="1" applyAlignment="1">
      <alignment horizontal="left" wrapText="1"/>
    </xf>
    <xf numFmtId="4" fontId="6" fillId="0" borderId="0" xfId="0" applyNumberFormat="1" applyFont="1" applyAlignment="1">
      <alignment horizontal="right" wrapText="1"/>
    </xf>
    <xf numFmtId="174" fontId="6" fillId="0" borderId="0" xfId="0" applyNumberFormat="1" applyFont="1" applyAlignment="1">
      <alignment horizontal="right" wrapText="1"/>
    </xf>
    <xf numFmtId="187" fontId="67" fillId="0" borderId="0" xfId="3908" applyNumberFormat="1" applyFont="1" applyAlignment="1">
      <alignment horizontal="left" vertical="top" wrapText="1"/>
    </xf>
    <xf numFmtId="4" fontId="69" fillId="0" borderId="0" xfId="3908" applyNumberFormat="1" applyFont="1" applyAlignment="1">
      <alignment wrapText="1"/>
    </xf>
    <xf numFmtId="4" fontId="69" fillId="0" borderId="0" xfId="0" applyNumberFormat="1" applyFont="1" applyAlignment="1">
      <alignment horizontal="justify" vertical="top" wrapText="1"/>
    </xf>
    <xf numFmtId="4" fontId="104" fillId="0" borderId="0" xfId="0" applyNumberFormat="1" applyFont="1" applyAlignment="1">
      <alignment horizontal="justify" vertical="top" wrapText="1"/>
    </xf>
    <xf numFmtId="176" fontId="83" fillId="0" borderId="0" xfId="0" applyNumberFormat="1" applyFont="1" applyAlignment="1">
      <alignment horizontal="right" vertical="center"/>
    </xf>
    <xf numFmtId="4" fontId="83" fillId="0" borderId="21" xfId="0" applyNumberFormat="1" applyFont="1" applyBorder="1" applyAlignment="1">
      <alignment horizontal="left"/>
    </xf>
    <xf numFmtId="176" fontId="83" fillId="0" borderId="21" xfId="0" applyNumberFormat="1" applyFont="1" applyBorder="1" applyAlignment="1">
      <alignment vertical="top"/>
    </xf>
    <xf numFmtId="176" fontId="83" fillId="0" borderId="0" xfId="0" applyNumberFormat="1" applyFont="1"/>
    <xf numFmtId="186" fontId="83" fillId="0" borderId="0" xfId="0" applyNumberFormat="1" applyFont="1" applyAlignment="1">
      <alignment horizontal="left" vertical="top" wrapText="1"/>
    </xf>
    <xf numFmtId="49" fontId="83" fillId="0" borderId="0" xfId="0" applyNumberFormat="1" applyFont="1" applyAlignment="1">
      <alignment horizontal="justify" vertical="top" wrapText="1"/>
    </xf>
    <xf numFmtId="186" fontId="67" fillId="0" borderId="0" xfId="0" applyNumberFormat="1" applyFont="1" applyAlignment="1">
      <alignment horizontal="left" vertical="top" wrapText="1"/>
    </xf>
    <xf numFmtId="186" fontId="67" fillId="0" borderId="0" xfId="3696" applyNumberFormat="1" applyFont="1" applyAlignment="1">
      <alignment horizontal="left" vertical="top" wrapText="1"/>
    </xf>
    <xf numFmtId="49" fontId="69" fillId="0" borderId="0" xfId="3696" applyNumberFormat="1" applyFont="1" applyAlignment="1">
      <alignment horizontal="justify" vertical="top" wrapText="1"/>
    </xf>
    <xf numFmtId="0" fontId="6" fillId="0" borderId="0" xfId="3696" applyFont="1" applyAlignment="1">
      <alignment horizontal="left"/>
    </xf>
    <xf numFmtId="186" fontId="83" fillId="0" borderId="0" xfId="0" applyNumberFormat="1" applyFont="1" applyAlignment="1">
      <alignment horizontal="left" vertical="top"/>
    </xf>
    <xf numFmtId="176" fontId="6" fillId="0" borderId="0" xfId="0" applyNumberFormat="1" applyFont="1"/>
    <xf numFmtId="185" fontId="69" fillId="0" borderId="0" xfId="0" applyNumberFormat="1" applyFont="1" applyAlignment="1">
      <alignment horizontal="left" vertical="top" wrapText="1"/>
    </xf>
    <xf numFmtId="0" fontId="69" fillId="0" borderId="0" xfId="0" applyFont="1" applyAlignment="1">
      <alignment horizontal="justify" vertical="top" wrapText="1"/>
    </xf>
    <xf numFmtId="4" fontId="69" fillId="0" borderId="0" xfId="0" applyNumberFormat="1" applyFont="1" applyAlignment="1">
      <alignment horizontal="left" wrapText="1"/>
    </xf>
    <xf numFmtId="0" fontId="77" fillId="0" borderId="0" xfId="0" applyFont="1" applyAlignment="1">
      <alignment vertical="top" wrapText="1"/>
    </xf>
    <xf numFmtId="174" fontId="69" fillId="0" borderId="0" xfId="0" applyNumberFormat="1" applyFont="1" applyAlignment="1">
      <alignment horizontal="right" vertical="center" wrapText="1"/>
    </xf>
    <xf numFmtId="4" fontId="69" fillId="0" borderId="0" xfId="0" applyNumberFormat="1" applyFont="1" applyAlignment="1">
      <alignment horizontal="right" vertical="center" wrapText="1"/>
    </xf>
    <xf numFmtId="185" fontId="83" fillId="0" borderId="0" xfId="0" applyNumberFormat="1" applyFont="1" applyAlignment="1">
      <alignment horizontal="left" vertical="top"/>
    </xf>
    <xf numFmtId="4" fontId="88" fillId="0" borderId="0" xfId="0" applyNumberFormat="1" applyFont="1" applyAlignment="1">
      <alignment horizontal="justify" vertical="top" wrapText="1"/>
    </xf>
    <xf numFmtId="174" fontId="67" fillId="0" borderId="0" xfId="0" applyNumberFormat="1" applyFont="1" applyAlignment="1">
      <alignment vertical="top"/>
    </xf>
    <xf numFmtId="0" fontId="84" fillId="0" borderId="0" xfId="0" applyFont="1" applyAlignment="1">
      <alignment horizontal="justify" vertical="top" wrapText="1"/>
    </xf>
    <xf numFmtId="185" fontId="78" fillId="0" borderId="0" xfId="0" applyNumberFormat="1" applyFont="1" applyAlignment="1">
      <alignment horizontal="left" vertical="top" wrapText="1"/>
    </xf>
    <xf numFmtId="0" fontId="6" fillId="0" borderId="0" xfId="0" applyFont="1" applyAlignment="1">
      <alignment horizontal="justify" vertical="top" wrapText="1"/>
    </xf>
    <xf numFmtId="185" fontId="67" fillId="0" borderId="0" xfId="0" applyNumberFormat="1" applyFont="1" applyAlignment="1">
      <alignment horizontal="left" vertical="top" wrapText="1"/>
    </xf>
    <xf numFmtId="176" fontId="6" fillId="0" borderId="0" xfId="0" applyNumberFormat="1" applyFont="1" applyAlignment="1">
      <alignment horizontal="right"/>
    </xf>
    <xf numFmtId="174" fontId="105" fillId="0" borderId="0" xfId="0" applyNumberFormat="1" applyFont="1" applyAlignment="1">
      <alignment horizontal="left" vertical="center"/>
    </xf>
    <xf numFmtId="4" fontId="69" fillId="0" borderId="0" xfId="0" applyNumberFormat="1" applyFont="1" applyAlignment="1">
      <alignment horizontal="right" wrapText="1"/>
    </xf>
    <xf numFmtId="174" fontId="69" fillId="0" borderId="0" xfId="0" applyNumberFormat="1" applyFont="1" applyAlignment="1">
      <alignment horizontal="right" wrapText="1"/>
    </xf>
    <xf numFmtId="0" fontId="83" fillId="0" borderId="0" xfId="0" applyFont="1" applyAlignment="1">
      <alignment wrapText="1"/>
    </xf>
    <xf numFmtId="4" fontId="83" fillId="0" borderId="21" xfId="0" applyNumberFormat="1" applyFont="1" applyBorder="1" applyAlignment="1">
      <alignment horizontal="left" wrapText="1"/>
    </xf>
    <xf numFmtId="4" fontId="88" fillId="0" borderId="0" xfId="0" applyNumberFormat="1" applyFont="1" applyAlignment="1">
      <alignment horizontal="left" wrapText="1"/>
    </xf>
    <xf numFmtId="174" fontId="83" fillId="0" borderId="0" xfId="0" applyNumberFormat="1" applyFont="1" applyAlignment="1">
      <alignment horizontal="left"/>
    </xf>
    <xf numFmtId="4" fontId="83" fillId="0" borderId="0" xfId="0" applyNumberFormat="1" applyFont="1" applyAlignment="1">
      <alignment horizontal="justify" vertical="top"/>
    </xf>
    <xf numFmtId="4" fontId="6" fillId="0" borderId="0" xfId="0" applyNumberFormat="1" applyFont="1" applyAlignment="1">
      <alignment horizontal="justify" vertical="top" wrapText="1"/>
    </xf>
    <xf numFmtId="176" fontId="6" fillId="0" borderId="0" xfId="0" applyNumberFormat="1" applyFont="1" applyAlignment="1">
      <alignment horizontal="right" wrapText="1"/>
    </xf>
    <xf numFmtId="49" fontId="6" fillId="0" borderId="0" xfId="0" applyNumberFormat="1" applyFont="1" applyAlignment="1">
      <alignment horizontal="left" vertical="top" wrapText="1"/>
    </xf>
    <xf numFmtId="4" fontId="83" fillId="0" borderId="0" xfId="3696" applyNumberFormat="1" applyFont="1" applyAlignment="1">
      <alignment horizontal="justify" vertical="top" wrapText="1"/>
    </xf>
    <xf numFmtId="0" fontId="103" fillId="0" borderId="0" xfId="0" applyFont="1" applyAlignment="1">
      <alignment horizontal="justify" vertical="top" wrapText="1"/>
    </xf>
    <xf numFmtId="0" fontId="103" fillId="0" borderId="0" xfId="0" quotePrefix="1" applyFont="1" applyAlignment="1">
      <alignment horizontal="justify" vertical="top" wrapText="1"/>
    </xf>
    <xf numFmtId="0" fontId="69" fillId="0" borderId="0" xfId="0" applyFont="1" applyAlignment="1">
      <alignment horizontal="left" wrapText="1"/>
    </xf>
    <xf numFmtId="4" fontId="69" fillId="0" borderId="0" xfId="0" applyNumberFormat="1" applyFont="1" applyAlignment="1">
      <alignment vertical="top" wrapText="1"/>
    </xf>
    <xf numFmtId="49" fontId="69" fillId="0" borderId="0" xfId="3909" applyNumberFormat="1" applyFont="1" applyAlignment="1">
      <alignment horizontal="left" vertical="top" wrapText="1"/>
    </xf>
    <xf numFmtId="4" fontId="69" fillId="0" borderId="0" xfId="0" applyNumberFormat="1" applyFont="1" applyAlignment="1">
      <alignment wrapText="1"/>
    </xf>
    <xf numFmtId="174" fontId="69" fillId="0" borderId="0" xfId="0" applyNumberFormat="1" applyFont="1" applyAlignment="1">
      <alignment wrapText="1"/>
    </xf>
    <xf numFmtId="0" fontId="69" fillId="0" borderId="0" xfId="3909" applyFont="1" applyAlignment="1">
      <alignment horizontal="left" wrapText="1"/>
    </xf>
    <xf numFmtId="4" fontId="69" fillId="0" borderId="0" xfId="3909" applyNumberFormat="1" applyFont="1" applyAlignment="1">
      <alignment horizontal="right" wrapText="1"/>
    </xf>
    <xf numFmtId="174" fontId="69" fillId="0" borderId="0" xfId="3909" applyNumberFormat="1" applyFont="1" applyAlignment="1">
      <alignment wrapText="1"/>
    </xf>
    <xf numFmtId="174" fontId="65" fillId="0" borderId="0" xfId="0" applyNumberFormat="1" applyFont="1"/>
    <xf numFmtId="0" fontId="67" fillId="0" borderId="0" xfId="0" applyFont="1" applyAlignment="1">
      <alignment horizontal="left" wrapText="1"/>
    </xf>
    <xf numFmtId="0" fontId="67" fillId="0" borderId="0" xfId="0" applyFont="1" applyAlignment="1">
      <alignment wrapText="1"/>
    </xf>
    <xf numFmtId="2" fontId="69" fillId="0" borderId="0" xfId="0" applyNumberFormat="1" applyFont="1" applyAlignment="1">
      <alignment horizontal="justify" vertical="top" wrapText="1"/>
    </xf>
    <xf numFmtId="0" fontId="69" fillId="0" borderId="0" xfId="0" applyFont="1" applyAlignment="1">
      <alignment vertical="top" wrapText="1"/>
    </xf>
    <xf numFmtId="174" fontId="69" fillId="0" borderId="0" xfId="3909" applyNumberFormat="1" applyFont="1" applyAlignment="1">
      <alignment horizontal="right" wrapText="1"/>
    </xf>
    <xf numFmtId="0" fontId="67" fillId="0" borderId="0" xfId="0" applyFont="1" applyAlignment="1">
      <alignment vertical="top" wrapText="1"/>
    </xf>
    <xf numFmtId="0" fontId="84" fillId="0" borderId="0" xfId="0" applyFont="1" applyAlignment="1">
      <alignment horizontal="justify" vertical="top"/>
    </xf>
    <xf numFmtId="4" fontId="83" fillId="0" borderId="0" xfId="0" applyNumberFormat="1" applyFont="1"/>
    <xf numFmtId="0" fontId="83" fillId="0" borderId="0" xfId="0" applyFont="1" applyAlignment="1">
      <alignment vertical="top" wrapText="1"/>
    </xf>
    <xf numFmtId="4" fontId="83" fillId="0" borderId="0" xfId="0" applyNumberFormat="1" applyFont="1" applyAlignment="1">
      <alignment horizontal="right" vertical="top"/>
    </xf>
    <xf numFmtId="4" fontId="6" fillId="0" borderId="0" xfId="0" applyNumberFormat="1" applyFont="1"/>
    <xf numFmtId="0" fontId="84" fillId="0" borderId="0" xfId="0" applyFont="1"/>
    <xf numFmtId="0" fontId="83" fillId="0" borderId="0" xfId="0" applyFont="1" applyAlignment="1">
      <alignment horizontal="justify" vertical="top"/>
    </xf>
    <xf numFmtId="0" fontId="84" fillId="0" borderId="0" xfId="0" applyFont="1" applyAlignment="1">
      <alignment horizontal="left" vertical="center"/>
    </xf>
    <xf numFmtId="0" fontId="67" fillId="0" borderId="0" xfId="0" applyFont="1" applyAlignment="1">
      <alignment horizontal="center" vertical="center"/>
    </xf>
    <xf numFmtId="0" fontId="98" fillId="0" borderId="0" xfId="0" applyFont="1" applyAlignment="1">
      <alignment horizontal="justify" vertical="top"/>
    </xf>
    <xf numFmtId="0" fontId="6" fillId="0" borderId="0" xfId="0" applyFont="1" applyAlignment="1">
      <alignment horizontal="justify" vertical="top"/>
    </xf>
    <xf numFmtId="49" fontId="69" fillId="0" borderId="22" xfId="0" applyNumberFormat="1" applyFont="1" applyBorder="1" applyAlignment="1">
      <alignment horizontal="left" vertical="top" wrapText="1"/>
    </xf>
    <xf numFmtId="4" fontId="70" fillId="0" borderId="22" xfId="0" applyNumberFormat="1" applyFont="1" applyBorder="1" applyAlignment="1">
      <alignment horizontal="justify" vertical="top" wrapText="1"/>
    </xf>
    <xf numFmtId="4" fontId="70" fillId="0" borderId="22" xfId="0" applyNumberFormat="1" applyFont="1" applyBorder="1" applyAlignment="1">
      <alignment horizontal="left" wrapText="1"/>
    </xf>
    <xf numFmtId="174" fontId="70" fillId="0" borderId="22" xfId="0" applyNumberFormat="1" applyFont="1" applyBorder="1" applyAlignment="1">
      <alignment horizontal="right" wrapText="1"/>
    </xf>
    <xf numFmtId="0" fontId="6" fillId="0" borderId="0" xfId="0" applyFont="1" applyAlignment="1">
      <alignment horizontal="left" vertical="top" wrapText="1"/>
    </xf>
    <xf numFmtId="176" fontId="83" fillId="0" borderId="0" xfId="0" applyNumberFormat="1" applyFont="1" applyAlignment="1">
      <alignment vertical="top" wrapText="1"/>
    </xf>
    <xf numFmtId="174" fontId="83" fillId="0" borderId="0" xfId="0" applyNumberFormat="1" applyFont="1" applyAlignment="1">
      <alignment horizontal="right" vertical="top" wrapText="1"/>
    </xf>
    <xf numFmtId="174" fontId="83" fillId="0" borderId="0" xfId="0" applyNumberFormat="1" applyFont="1" applyAlignment="1">
      <alignment horizontal="left" vertical="top"/>
    </xf>
    <xf numFmtId="0" fontId="84" fillId="0" borderId="0" xfId="0" applyFont="1" applyAlignment="1">
      <alignment horizontal="left"/>
    </xf>
    <xf numFmtId="174" fontId="122" fillId="0" borderId="34" xfId="0" applyNumberFormat="1" applyFont="1" applyBorder="1" applyAlignment="1">
      <alignment horizontal="left"/>
    </xf>
    <xf numFmtId="4" fontId="98" fillId="0" borderId="0" xfId="0" applyNumberFormat="1" applyFont="1" applyAlignment="1">
      <alignment horizontal="justify" vertical="top" wrapText="1"/>
    </xf>
    <xf numFmtId="0" fontId="108" fillId="0" borderId="0" xfId="0" applyFont="1"/>
    <xf numFmtId="0" fontId="98" fillId="0" borderId="0" xfId="0" applyFont="1" applyAlignment="1">
      <alignment horizontal="justify" vertical="top" wrapText="1"/>
    </xf>
    <xf numFmtId="189" fontId="6" fillId="0" borderId="0" xfId="0" applyNumberFormat="1" applyFont="1" applyAlignment="1">
      <alignment horizontal="left" vertical="top"/>
    </xf>
    <xf numFmtId="189" fontId="69" fillId="0" borderId="0" xfId="0" applyNumberFormat="1" applyFont="1" applyAlignment="1">
      <alignment horizontal="left" vertical="top" wrapText="1"/>
    </xf>
    <xf numFmtId="49" fontId="88" fillId="0" borderId="0" xfId="0" applyNumberFormat="1" applyFont="1" applyAlignment="1">
      <alignment horizontal="justify" vertical="top" wrapText="1"/>
    </xf>
    <xf numFmtId="0" fontId="83" fillId="0" borderId="0" xfId="3696" applyFont="1" applyAlignment="1">
      <alignment horizontal="justify" vertical="top" wrapText="1"/>
    </xf>
    <xf numFmtId="0" fontId="67" fillId="0" borderId="0" xfId="0" applyFont="1" applyAlignment="1">
      <alignment horizontal="right" wrapText="1"/>
    </xf>
    <xf numFmtId="4" fontId="84" fillId="0" borderId="0" xfId="0" applyNumberFormat="1" applyFont="1" applyAlignment="1">
      <alignment horizontal="justify" vertical="top" wrapText="1"/>
    </xf>
    <xf numFmtId="0" fontId="83" fillId="0" borderId="0" xfId="0" applyFont="1" applyAlignment="1">
      <alignment horizontal="right"/>
    </xf>
    <xf numFmtId="4" fontId="67" fillId="0" borderId="21" xfId="0" applyNumberFormat="1" applyFont="1" applyBorder="1" applyAlignment="1">
      <alignment vertical="top" wrapText="1"/>
    </xf>
    <xf numFmtId="0" fontId="83" fillId="0" borderId="21" xfId="0" applyFont="1" applyBorder="1" applyAlignment="1">
      <alignment horizontal="left"/>
    </xf>
    <xf numFmtId="0" fontId="83" fillId="0" borderId="21" xfId="0" applyFont="1" applyBorder="1" applyAlignment="1">
      <alignment vertical="top"/>
    </xf>
    <xf numFmtId="4" fontId="88" fillId="0" borderId="0" xfId="0" quotePrefix="1" applyNumberFormat="1" applyFont="1" applyAlignment="1">
      <alignment horizontal="justify" vertical="top" wrapText="1"/>
    </xf>
    <xf numFmtId="174" fontId="83" fillId="0" borderId="0" xfId="0" applyNumberFormat="1" applyFont="1" applyAlignment="1">
      <alignment vertical="top" wrapText="1"/>
    </xf>
    <xf numFmtId="174" fontId="109" fillId="0" borderId="0" xfId="3696" applyNumberFormat="1" applyFont="1"/>
    <xf numFmtId="174" fontId="69" fillId="0" borderId="0" xfId="3696" applyNumberFormat="1" applyFont="1"/>
    <xf numFmtId="49" fontId="88" fillId="0" borderId="0" xfId="0" applyNumberFormat="1" applyFont="1" applyAlignment="1">
      <alignment horizontal="left" vertical="top"/>
    </xf>
    <xf numFmtId="0" fontId="8" fillId="0" borderId="0" xfId="0" applyFont="1" applyAlignment="1">
      <alignment horizontal="left"/>
    </xf>
    <xf numFmtId="0" fontId="8" fillId="0" borderId="0" xfId="0" applyFont="1"/>
    <xf numFmtId="174" fontId="8" fillId="0" borderId="0" xfId="0" applyNumberFormat="1" applyFont="1"/>
    <xf numFmtId="49" fontId="6" fillId="0" borderId="0" xfId="0" applyNumberFormat="1" applyFont="1" applyAlignment="1">
      <alignment horizontal="left" vertical="top"/>
    </xf>
    <xf numFmtId="49" fontId="67" fillId="0" borderId="23" xfId="0" applyNumberFormat="1" applyFont="1" applyBorder="1" applyAlignment="1">
      <alignment horizontal="left" vertical="top"/>
    </xf>
    <xf numFmtId="2" fontId="83" fillId="0" borderId="5" xfId="0" quotePrefix="1" applyNumberFormat="1" applyFont="1" applyBorder="1" applyAlignment="1">
      <alignment horizontal="justify" vertical="top" wrapText="1"/>
    </xf>
    <xf numFmtId="49" fontId="110" fillId="0" borderId="0" xfId="0" applyNumberFormat="1" applyFont="1" applyAlignment="1">
      <alignment horizontal="left" vertical="top"/>
    </xf>
    <xf numFmtId="2" fontId="110" fillId="0" borderId="0" xfId="0" quotePrefix="1" applyNumberFormat="1" applyFont="1" applyAlignment="1">
      <alignment horizontal="left" vertical="justify" wrapText="1"/>
    </xf>
    <xf numFmtId="4" fontId="110" fillId="0" borderId="0" xfId="0" applyNumberFormat="1" applyFont="1" applyAlignment="1">
      <alignment horizontal="left"/>
    </xf>
    <xf numFmtId="0" fontId="111" fillId="0" borderId="0" xfId="0" applyFont="1" applyAlignment="1">
      <alignment vertical="top"/>
    </xf>
    <xf numFmtId="174" fontId="111" fillId="0" borderId="0" xfId="0" applyNumberFormat="1" applyFont="1" applyAlignment="1">
      <alignment vertical="top"/>
    </xf>
    <xf numFmtId="0" fontId="141" fillId="0" borderId="0" xfId="0" applyFont="1" applyAlignment="1">
      <alignment horizontal="justify" vertical="top" wrapText="1"/>
    </xf>
    <xf numFmtId="4" fontId="6" fillId="0" borderId="24" xfId="0" applyNumberFormat="1" applyFont="1" applyBorder="1" applyAlignment="1">
      <alignment horizontal="left"/>
    </xf>
    <xf numFmtId="0" fontId="6" fillId="0" borderId="25" xfId="0" applyFont="1" applyBorder="1"/>
    <xf numFmtId="174" fontId="6" fillId="0" borderId="26" xfId="0" applyNumberFormat="1" applyFont="1" applyBorder="1"/>
    <xf numFmtId="4" fontId="106" fillId="0" borderId="0" xfId="0" applyNumberFormat="1" applyFont="1" applyAlignment="1">
      <alignment horizontal="left" wrapText="1"/>
    </xf>
    <xf numFmtId="174" fontId="69" fillId="0" borderId="0" xfId="0" applyNumberFormat="1" applyFont="1" applyAlignment="1">
      <alignment horizontal="left" wrapText="1"/>
    </xf>
    <xf numFmtId="49" fontId="67" fillId="0" borderId="0" xfId="3696" applyNumberFormat="1" applyFont="1" applyAlignment="1">
      <alignment horizontal="left" vertical="top"/>
    </xf>
    <xf numFmtId="49" fontId="67" fillId="0" borderId="0" xfId="0" applyNumberFormat="1" applyFont="1" applyAlignment="1">
      <alignment horizontal="left" vertical="top" wrapText="1"/>
    </xf>
    <xf numFmtId="0" fontId="122" fillId="0" borderId="34" xfId="0" applyFont="1" applyBorder="1" applyAlignment="1">
      <alignment vertical="top"/>
    </xf>
    <xf numFmtId="0" fontId="117" fillId="0" borderId="0" xfId="3696" applyFont="1" applyAlignment="1">
      <alignment horizontal="left" vertical="top" wrapText="1"/>
    </xf>
    <xf numFmtId="0" fontId="92" fillId="0" borderId="0" xfId="3696" applyFont="1" applyAlignment="1">
      <alignment vertical="top" wrapText="1"/>
    </xf>
    <xf numFmtId="0" fontId="92" fillId="0" borderId="0" xfId="3696" applyFont="1" applyAlignment="1">
      <alignment horizontal="left" vertical="top" wrapText="1"/>
    </xf>
    <xf numFmtId="174" fontId="93" fillId="0" borderId="18" xfId="3696" applyNumberFormat="1" applyFont="1" applyBorder="1" applyAlignment="1">
      <alignment vertical="top" wrapText="1"/>
    </xf>
    <xf numFmtId="174" fontId="95" fillId="0" borderId="18" xfId="3696" applyNumberFormat="1" applyFont="1" applyBorder="1" applyAlignment="1">
      <alignment horizontal="center" vertical="center" wrapText="1"/>
    </xf>
    <xf numFmtId="174" fontId="92" fillId="0" borderId="0" xfId="3696" applyNumberFormat="1" applyFont="1" applyAlignment="1">
      <alignment horizontal="left" vertical="top" wrapText="1"/>
    </xf>
    <xf numFmtId="0" fontId="95" fillId="0" borderId="0" xfId="3696" applyFont="1" applyAlignment="1">
      <alignment vertical="top" wrapText="1"/>
    </xf>
    <xf numFmtId="0" fontId="93" fillId="0" borderId="0" xfId="3696" applyFont="1" applyAlignment="1">
      <alignment vertical="top" wrapText="1"/>
    </xf>
    <xf numFmtId="174" fontId="95" fillId="0" borderId="18" xfId="3696" applyNumberFormat="1" applyFont="1" applyBorder="1" applyAlignment="1">
      <alignment vertical="top" wrapText="1"/>
    </xf>
    <xf numFmtId="174" fontId="115" fillId="0" borderId="18" xfId="3696" applyNumberFormat="1" applyFont="1" applyBorder="1" applyAlignment="1">
      <alignment horizontal="right" vertical="top" wrapText="1"/>
    </xf>
    <xf numFmtId="174" fontId="95" fillId="0" borderId="18" xfId="3696" applyNumberFormat="1" applyFont="1" applyBorder="1" applyAlignment="1">
      <alignment horizontal="right" vertical="top" wrapText="1"/>
    </xf>
    <xf numFmtId="174" fontId="95" fillId="0" borderId="0" xfId="3696" applyNumberFormat="1" applyFont="1" applyAlignment="1">
      <alignment horizontal="right" vertical="top" wrapText="1"/>
    </xf>
    <xf numFmtId="174" fontId="95" fillId="0" borderId="0" xfId="3696" applyNumberFormat="1" applyFont="1" applyAlignment="1">
      <alignment vertical="top" wrapText="1"/>
    </xf>
    <xf numFmtId="174" fontId="93" fillId="0" borderId="0" xfId="3696" applyNumberFormat="1" applyFont="1" applyAlignment="1">
      <alignment vertical="top" wrapText="1"/>
    </xf>
    <xf numFmtId="174" fontId="92" fillId="0" borderId="0" xfId="0" applyNumberFormat="1" applyFont="1"/>
    <xf numFmtId="0" fontId="93" fillId="0" borderId="18" xfId="0" applyFont="1" applyBorder="1" applyAlignment="1">
      <alignment vertical="center" wrapText="1"/>
    </xf>
    <xf numFmtId="0" fontId="95" fillId="0" borderId="18" xfId="0" applyFont="1" applyBorder="1" applyAlignment="1">
      <alignment horizontal="center" wrapText="1"/>
    </xf>
    <xf numFmtId="0" fontId="92" fillId="0" borderId="0" xfId="0" applyFont="1" applyAlignment="1">
      <alignment horizontal="left" vertical="center" wrapText="1"/>
    </xf>
    <xf numFmtId="0" fontId="92" fillId="0" borderId="0" xfId="0" applyFont="1"/>
    <xf numFmtId="0" fontId="94" fillId="0" borderId="0" xfId="0" applyFont="1"/>
    <xf numFmtId="0" fontId="92" fillId="0" borderId="18" xfId="0" applyFont="1" applyBorder="1" applyAlignment="1">
      <alignment horizontal="center" wrapText="1"/>
    </xf>
    <xf numFmtId="0" fontId="92" fillId="0" borderId="18" xfId="0" applyFont="1" applyBorder="1" applyAlignment="1">
      <alignment horizontal="left" vertical="top" wrapText="1"/>
    </xf>
    <xf numFmtId="0" fontId="92" fillId="0" borderId="18" xfId="0" applyFont="1" applyBorder="1" applyAlignment="1">
      <alignment horizontal="center" vertical="center" wrapText="1"/>
    </xf>
    <xf numFmtId="0" fontId="92" fillId="0" borderId="18" xfId="0" applyFont="1" applyBorder="1" applyAlignment="1">
      <alignment horizontal="left" vertical="center" wrapText="1"/>
    </xf>
    <xf numFmtId="0" fontId="93" fillId="0" borderId="0" xfId="0" applyFont="1" applyAlignment="1">
      <alignment vertical="center" wrapText="1"/>
    </xf>
    <xf numFmtId="0" fontId="116" fillId="0" borderId="0" xfId="3696" applyFont="1" applyAlignment="1">
      <alignment vertical="top" wrapText="1"/>
    </xf>
    <xf numFmtId="0" fontId="117" fillId="0" borderId="0" xfId="3696" applyFont="1" applyAlignment="1">
      <alignment vertical="top" wrapText="1"/>
    </xf>
    <xf numFmtId="0" fontId="118" fillId="0" borderId="0" xfId="3696" applyFont="1" applyAlignment="1">
      <alignment horizontal="left" vertical="top" wrapText="1"/>
    </xf>
    <xf numFmtId="174" fontId="116" fillId="0" borderId="20" xfId="3696" applyNumberFormat="1" applyFont="1" applyBorder="1" applyAlignment="1">
      <alignment vertical="top" wrapText="1"/>
    </xf>
    <xf numFmtId="174" fontId="115" fillId="0" borderId="18" xfId="3696" applyNumberFormat="1" applyFont="1" applyBorder="1" applyAlignment="1">
      <alignment horizontal="center" vertical="center" wrapText="1"/>
    </xf>
    <xf numFmtId="174" fontId="117" fillId="0" borderId="0" xfId="3696" applyNumberFormat="1" applyFont="1" applyAlignment="1">
      <alignment horizontal="left" vertical="top" wrapText="1"/>
    </xf>
    <xf numFmtId="174" fontId="119" fillId="0" borderId="18" xfId="3696" applyNumberFormat="1" applyFont="1" applyBorder="1" applyAlignment="1">
      <alignment vertical="top" wrapText="1"/>
    </xf>
    <xf numFmtId="174" fontId="115" fillId="0" borderId="0" xfId="3696" applyNumberFormat="1" applyFont="1" applyAlignment="1">
      <alignment horizontal="right" vertical="top" wrapText="1"/>
    </xf>
    <xf numFmtId="174" fontId="119" fillId="0" borderId="0" xfId="3696" applyNumberFormat="1" applyFont="1" applyAlignment="1">
      <alignment horizontal="right" vertical="top" wrapText="1"/>
    </xf>
    <xf numFmtId="174" fontId="117" fillId="0" borderId="0" xfId="3696" applyNumberFormat="1" applyFont="1" applyAlignment="1">
      <alignment horizontal="right" vertical="top" wrapText="1"/>
    </xf>
    <xf numFmtId="0" fontId="117" fillId="0" borderId="27" xfId="3696" applyFont="1" applyBorder="1" applyAlignment="1">
      <alignment horizontal="left" vertical="top" wrapText="1"/>
    </xf>
    <xf numFmtId="0" fontId="95" fillId="0" borderId="18" xfId="0" applyFont="1" applyBorder="1" applyAlignment="1">
      <alignment horizontal="center" vertical="center" wrapText="1"/>
    </xf>
    <xf numFmtId="0" fontId="95" fillId="0" borderId="28" xfId="0" applyFont="1" applyBorder="1" applyAlignment="1">
      <alignment horizontal="center" vertical="center" wrapText="1"/>
    </xf>
    <xf numFmtId="0" fontId="95" fillId="0" borderId="29" xfId="0" applyFont="1" applyBorder="1" applyAlignment="1">
      <alignment horizontal="center" vertical="center" wrapText="1"/>
    </xf>
    <xf numFmtId="0" fontId="95" fillId="0" borderId="30" xfId="0" applyFont="1" applyBorder="1" applyAlignment="1">
      <alignment horizontal="center" vertical="center" wrapText="1"/>
    </xf>
    <xf numFmtId="0" fontId="92" fillId="0" borderId="28" xfId="0" applyFont="1" applyBorder="1" applyAlignment="1">
      <alignment horizontal="center" vertical="center" wrapText="1"/>
    </xf>
    <xf numFmtId="0" fontId="92" fillId="0" borderId="29" xfId="0" applyFont="1" applyBorder="1" applyAlignment="1">
      <alignment horizontal="center" vertical="center" wrapText="1"/>
    </xf>
    <xf numFmtId="0" fontId="92" fillId="0" borderId="30" xfId="0" applyFont="1" applyBorder="1" applyAlignment="1">
      <alignment horizontal="center" vertical="center" wrapText="1"/>
    </xf>
    <xf numFmtId="0" fontId="92" fillId="0" borderId="31" xfId="0" applyFont="1" applyBorder="1" applyAlignment="1">
      <alignment horizontal="left" vertical="center" wrapText="1"/>
    </xf>
    <xf numFmtId="0" fontId="92" fillId="0" borderId="32" xfId="0" applyFont="1" applyBorder="1" applyAlignment="1">
      <alignment horizontal="left" vertical="center" wrapText="1"/>
    </xf>
    <xf numFmtId="0" fontId="92" fillId="0" borderId="33" xfId="0" applyFont="1" applyBorder="1" applyAlignment="1">
      <alignment horizontal="left" vertical="center" wrapText="1"/>
    </xf>
    <xf numFmtId="0" fontId="29" fillId="0" borderId="0" xfId="0" applyFont="1" applyAlignment="1">
      <alignment horizontal="left" vertical="top"/>
    </xf>
    <xf numFmtId="0" fontId="29" fillId="0" borderId="0" xfId="0" applyFont="1"/>
    <xf numFmtId="0" fontId="132" fillId="0" borderId="0" xfId="0" applyFont="1" applyAlignment="1">
      <alignment vertical="top" wrapText="1"/>
    </xf>
    <xf numFmtId="0" fontId="133" fillId="0" borderId="0" xfId="0" applyFont="1" applyAlignment="1">
      <alignment vertical="top" wrapText="1"/>
    </xf>
    <xf numFmtId="0" fontId="29" fillId="0" borderId="0" xfId="0" applyFont="1" applyAlignment="1">
      <alignment horizontal="left" vertical="center" wrapText="1"/>
    </xf>
    <xf numFmtId="1" fontId="29" fillId="0" borderId="0" xfId="0" applyNumberFormat="1" applyFont="1" applyAlignment="1">
      <alignment horizontal="left" vertical="top" wrapText="1"/>
    </xf>
    <xf numFmtId="0" fontId="131" fillId="0" borderId="0" xfId="0" applyFont="1" applyAlignment="1">
      <alignment horizontal="left" vertical="center" wrapText="1"/>
    </xf>
    <xf numFmtId="177" fontId="29" fillId="0" borderId="0" xfId="0" applyNumberFormat="1" applyFont="1" applyAlignment="1">
      <alignment vertical="center" wrapText="1"/>
    </xf>
    <xf numFmtId="0" fontId="131" fillId="0" borderId="0" xfId="0" applyFont="1"/>
    <xf numFmtId="49" fontId="131" fillId="0" borderId="0" xfId="1092" applyNumberFormat="1" applyFont="1" applyAlignment="1">
      <alignment vertical="top"/>
    </xf>
    <xf numFmtId="0" fontId="134" fillId="0" borderId="0" xfId="0" applyFont="1" applyAlignment="1">
      <alignment horizontal="left" vertical="top"/>
    </xf>
    <xf numFmtId="0" fontId="135" fillId="0" borderId="0" xfId="117" applyFont="1" applyAlignment="1">
      <alignment vertical="top"/>
    </xf>
    <xf numFmtId="49" fontId="134" fillId="0" borderId="0" xfId="3893" applyNumberFormat="1" applyFont="1" applyAlignment="1">
      <alignment vertical="top"/>
    </xf>
    <xf numFmtId="49" fontId="134" fillId="0" borderId="0" xfId="3893" applyNumberFormat="1" applyFont="1"/>
    <xf numFmtId="4" fontId="134" fillId="0" borderId="0" xfId="3893" applyNumberFormat="1" applyFont="1"/>
    <xf numFmtId="49" fontId="131" fillId="0" borderId="0" xfId="1092" applyNumberFormat="1" applyFont="1"/>
    <xf numFmtId="0" fontId="29" fillId="0" borderId="0" xfId="0" applyFont="1" applyAlignment="1">
      <alignment horizontal="left" vertical="top" wrapText="1"/>
    </xf>
    <xf numFmtId="0" fontId="29" fillId="0" borderId="0" xfId="3893" applyFont="1" applyAlignment="1">
      <alignment vertical="top" wrapText="1" shrinkToFit="1"/>
    </xf>
    <xf numFmtId="0" fontId="29" fillId="0" borderId="0" xfId="0" applyFont="1" applyAlignment="1">
      <alignment wrapText="1" shrinkToFit="1"/>
    </xf>
    <xf numFmtId="49" fontId="29" fillId="0" borderId="0" xfId="1092" applyNumberFormat="1" applyFont="1" applyAlignment="1">
      <alignment wrapText="1"/>
    </xf>
    <xf numFmtId="49" fontId="29" fillId="0" borderId="0" xfId="1092" applyNumberFormat="1" applyFont="1" applyAlignment="1">
      <alignment vertical="top" wrapText="1"/>
    </xf>
    <xf numFmtId="0" fontId="135" fillId="0" borderId="0" xfId="117" applyFont="1" applyAlignment="1">
      <alignment horizontal="left" vertical="top"/>
    </xf>
    <xf numFmtId="0" fontId="29" fillId="0" borderId="0" xfId="117" applyFont="1" applyAlignment="1">
      <alignment horizontal="left" vertical="top" wrapText="1"/>
    </xf>
    <xf numFmtId="0" fontId="29" fillId="0" borderId="0" xfId="117" applyFont="1" applyAlignment="1">
      <alignment vertical="top" wrapText="1"/>
    </xf>
    <xf numFmtId="0" fontId="29" fillId="0" borderId="0" xfId="117" applyFont="1" applyAlignment="1">
      <alignment horizontal="left" vertical="top"/>
    </xf>
    <xf numFmtId="0" fontId="70" fillId="0" borderId="0" xfId="0" applyFont="1" applyAlignment="1">
      <alignment horizontal="left" vertical="top"/>
    </xf>
    <xf numFmtId="0" fontId="70" fillId="0" borderId="0" xfId="0" applyFont="1" applyAlignment="1">
      <alignment vertical="top" wrapText="1"/>
    </xf>
    <xf numFmtId="49" fontId="70" fillId="0" borderId="0" xfId="0" applyNumberFormat="1" applyFont="1" applyAlignment="1">
      <alignment horizontal="left" vertical="top"/>
    </xf>
    <xf numFmtId="0" fontId="69" fillId="0" borderId="0" xfId="0" applyFont="1" applyAlignment="1">
      <alignment horizontal="left" vertical="top" wrapText="1"/>
    </xf>
    <xf numFmtId="4" fontId="69" fillId="0" borderId="0" xfId="0" applyNumberFormat="1" applyFont="1" applyAlignment="1">
      <alignment horizontal="right" vertical="center"/>
    </xf>
    <xf numFmtId="4" fontId="83" fillId="0" borderId="0" xfId="0" applyNumberFormat="1" applyFont="1" applyAlignment="1">
      <alignment horizontal="right" vertical="center"/>
    </xf>
    <xf numFmtId="49" fontId="69" fillId="0" borderId="0" xfId="0" applyNumberFormat="1" applyFont="1" applyAlignment="1">
      <alignment horizontal="left" vertical="top"/>
    </xf>
    <xf numFmtId="0" fontId="70" fillId="0" borderId="0" xfId="0" applyFont="1" applyAlignment="1">
      <alignment horizontal="left" vertical="top" wrapText="1"/>
    </xf>
    <xf numFmtId="0" fontId="70" fillId="0" borderId="0" xfId="0" applyFont="1" applyAlignment="1">
      <alignment vertical="top"/>
    </xf>
    <xf numFmtId="0" fontId="68" fillId="0" borderId="0" xfId="0" applyFont="1" applyAlignment="1">
      <alignment vertical="top"/>
    </xf>
    <xf numFmtId="49" fontId="67" fillId="0" borderId="0" xfId="0" quotePrefix="1" applyNumberFormat="1" applyFont="1" applyAlignment="1">
      <alignment vertical="top" wrapText="1"/>
    </xf>
    <xf numFmtId="0" fontId="68" fillId="0" borderId="0" xfId="0" applyFont="1" applyAlignment="1">
      <alignment vertical="top" wrapText="1"/>
    </xf>
    <xf numFmtId="49" fontId="72" fillId="0" borderId="0" xfId="0" applyNumberFormat="1" applyFont="1" applyAlignment="1">
      <alignment horizontal="left" vertical="top"/>
    </xf>
    <xf numFmtId="0" fontId="71" fillId="0" borderId="0" xfId="0" applyFont="1" applyAlignment="1">
      <alignment horizontal="justify" vertical="top" wrapText="1"/>
    </xf>
    <xf numFmtId="0" fontId="71" fillId="0" borderId="0" xfId="0" applyFont="1" applyAlignment="1">
      <alignment horizontal="left" vertical="top" wrapText="1"/>
    </xf>
    <xf numFmtId="4" fontId="72" fillId="0" borderId="0" xfId="0" applyNumberFormat="1" applyFont="1" applyAlignment="1">
      <alignment horizontal="right" vertical="center"/>
    </xf>
    <xf numFmtId="174" fontId="67" fillId="0" borderId="0" xfId="1690" applyNumberFormat="1" applyFont="1">
      <protection locked="0"/>
    </xf>
    <xf numFmtId="49" fontId="74" fillId="0" borderId="0" xfId="0" applyNumberFormat="1" applyFont="1" applyAlignment="1">
      <alignment horizontal="left" vertical="top"/>
    </xf>
    <xf numFmtId="0" fontId="73" fillId="0" borderId="0" xfId="0" applyFont="1" applyAlignment="1">
      <alignment horizontal="left" vertical="top" wrapText="1"/>
    </xf>
    <xf numFmtId="0" fontId="66" fillId="0" borderId="0" xfId="0" applyFont="1" applyAlignment="1">
      <alignment horizontal="left" vertical="top" wrapText="1"/>
    </xf>
    <xf numFmtId="4" fontId="73" fillId="0" borderId="0" xfId="0" applyNumberFormat="1" applyFont="1" applyAlignment="1">
      <alignment horizontal="left" vertical="center"/>
    </xf>
    <xf numFmtId="0" fontId="73" fillId="0" borderId="0" xfId="0" applyFont="1" applyAlignment="1">
      <alignment vertical="top" wrapText="1"/>
    </xf>
    <xf numFmtId="174" fontId="0" fillId="0" borderId="0" xfId="0" applyNumberFormat="1"/>
    <xf numFmtId="0" fontId="74" fillId="0" borderId="15" xfId="0" applyFont="1" applyBorder="1" applyAlignment="1">
      <alignment horizontal="justify" vertical="top" wrapText="1"/>
    </xf>
    <xf numFmtId="0" fontId="74" fillId="0" borderId="15" xfId="0" applyFont="1" applyBorder="1" applyAlignment="1">
      <alignment horizontal="left" vertical="top" wrapText="1"/>
    </xf>
    <xf numFmtId="4" fontId="74" fillId="0" borderId="15" xfId="0" applyNumberFormat="1" applyFont="1" applyBorder="1" applyAlignment="1">
      <alignment horizontal="right" vertical="center"/>
    </xf>
    <xf numFmtId="4" fontId="74" fillId="0" borderId="19" xfId="0" applyNumberFormat="1" applyFont="1" applyBorder="1" applyAlignment="1">
      <alignment horizontal="right" vertical="center"/>
    </xf>
    <xf numFmtId="174" fontId="67" fillId="0" borderId="19" xfId="1690" applyNumberFormat="1" applyFont="1" applyBorder="1">
      <protection locked="0"/>
    </xf>
    <xf numFmtId="0" fontId="75" fillId="0" borderId="0" xfId="0" applyFont="1" applyAlignment="1">
      <alignment horizontal="center" vertical="top" wrapText="1"/>
    </xf>
    <xf numFmtId="0" fontId="75" fillId="0" borderId="0" xfId="0" applyFont="1" applyAlignment="1">
      <alignment horizontal="left" wrapText="1"/>
    </xf>
    <xf numFmtId="10" fontId="83" fillId="27" borderId="16" xfId="1693" applyNumberFormat="1" applyFont="1" applyFill="1" applyBorder="1" applyAlignment="1">
      <alignment horizontal="right" vertical="top"/>
      <protection locked="0"/>
    </xf>
    <xf numFmtId="0" fontId="76" fillId="0" borderId="0" xfId="0" applyFont="1" applyAlignment="1">
      <alignment horizontal="left" wrapText="1"/>
    </xf>
    <xf numFmtId="0" fontId="75" fillId="0" borderId="0" xfId="0" applyFont="1" applyAlignment="1">
      <alignment wrapText="1"/>
    </xf>
    <xf numFmtId="174" fontId="83" fillId="0" borderId="0" xfId="1690" applyNumberFormat="1" applyFont="1">
      <protection locked="0"/>
    </xf>
    <xf numFmtId="49" fontId="37" fillId="0" borderId="0" xfId="0" applyNumberFormat="1" applyFont="1" applyAlignment="1">
      <alignment horizontal="left" vertical="top"/>
    </xf>
    <xf numFmtId="0" fontId="37" fillId="0" borderId="0" xfId="0" applyFont="1" applyAlignment="1">
      <alignment horizontal="justify" vertical="top" wrapText="1"/>
    </xf>
    <xf numFmtId="0" fontId="37" fillId="0" borderId="0" xfId="0" applyFont="1" applyAlignment="1">
      <alignment horizontal="left" vertical="top" wrapText="1"/>
    </xf>
    <xf numFmtId="4" fontId="37" fillId="0" borderId="0" xfId="0" applyNumberFormat="1" applyFont="1" applyAlignment="1">
      <alignment horizontal="right" vertical="center"/>
    </xf>
    <xf numFmtId="0" fontId="63" fillId="0" borderId="0" xfId="0" applyFont="1"/>
    <xf numFmtId="0" fontId="81" fillId="0" borderId="0" xfId="0" applyFont="1" applyAlignment="1">
      <alignment horizontal="left" wrapText="1"/>
    </xf>
    <xf numFmtId="0" fontId="81" fillId="0" borderId="0" xfId="0" applyFont="1" applyAlignment="1">
      <alignment horizontal="left"/>
    </xf>
    <xf numFmtId="0" fontId="81" fillId="0" borderId="0" xfId="0" applyFont="1" applyAlignment="1">
      <alignment horizontal="right"/>
    </xf>
    <xf numFmtId="174" fontId="81" fillId="0" borderId="0" xfId="0" applyNumberFormat="1" applyFont="1" applyAlignment="1">
      <alignment horizontal="right"/>
    </xf>
    <xf numFmtId="174" fontId="63" fillId="0" borderId="0" xfId="0" applyNumberFormat="1" applyFont="1" applyAlignment="1">
      <alignment horizontal="right"/>
    </xf>
    <xf numFmtId="0" fontId="68" fillId="0" borderId="0" xfId="0" applyFont="1" applyAlignment="1">
      <alignment horizontal="left"/>
    </xf>
    <xf numFmtId="0" fontId="80" fillId="0" borderId="0" xfId="0" applyFont="1" applyAlignment="1">
      <alignment horizontal="right"/>
    </xf>
    <xf numFmtId="0" fontId="63" fillId="0" borderId="0" xfId="0" applyFont="1" applyAlignment="1">
      <alignment wrapText="1"/>
    </xf>
    <xf numFmtId="0" fontId="63" fillId="0" borderId="0" xfId="0" applyFont="1" applyAlignment="1">
      <alignment horizontal="left"/>
    </xf>
    <xf numFmtId="0" fontId="63" fillId="0" borderId="0" xfId="0" applyFont="1" applyAlignment="1">
      <alignment horizontal="right"/>
    </xf>
    <xf numFmtId="176" fontId="67" fillId="0" borderId="21" xfId="0" applyNumberFormat="1" applyFont="1" applyBorder="1" applyAlignment="1">
      <alignment horizontal="right"/>
    </xf>
    <xf numFmtId="0" fontId="78" fillId="0" borderId="0" xfId="0" applyFont="1" applyAlignment="1">
      <alignment horizontal="right" vertical="center" wrapText="1" indent="3"/>
    </xf>
    <xf numFmtId="4" fontId="78" fillId="0" borderId="0" xfId="0" applyNumberFormat="1" applyFont="1" applyAlignment="1">
      <alignment horizontal="left" wrapText="1"/>
    </xf>
    <xf numFmtId="0" fontId="78" fillId="0" borderId="0" xfId="0" applyFont="1" applyAlignment="1">
      <alignment horizontal="right" wrapText="1"/>
    </xf>
    <xf numFmtId="174" fontId="78" fillId="0" borderId="0" xfId="0" applyNumberFormat="1" applyFont="1" applyAlignment="1">
      <alignment horizontal="right" wrapText="1"/>
    </xf>
    <xf numFmtId="4" fontId="125" fillId="0" borderId="34" xfId="0" applyNumberFormat="1" applyFont="1" applyBorder="1" applyAlignment="1">
      <alignment horizontal="right"/>
    </xf>
    <xf numFmtId="174" fontId="125" fillId="0" borderId="34" xfId="0" applyNumberFormat="1" applyFont="1" applyBorder="1" applyAlignment="1">
      <alignment horizontal="right"/>
    </xf>
    <xf numFmtId="3" fontId="83" fillId="0" borderId="0" xfId="0" applyNumberFormat="1" applyFont="1" applyAlignment="1">
      <alignment horizontal="right"/>
    </xf>
    <xf numFmtId="0" fontId="122" fillId="0" borderId="34" xfId="0" applyFont="1" applyBorder="1" applyAlignment="1">
      <alignment horizontal="right"/>
    </xf>
    <xf numFmtId="174" fontId="122" fillId="0" borderId="34" xfId="0" applyNumberFormat="1" applyFont="1" applyBorder="1" applyAlignment="1">
      <alignment horizontal="right"/>
    </xf>
    <xf numFmtId="0" fontId="123" fillId="0" borderId="34" xfId="0" applyFont="1" applyBorder="1" applyAlignment="1">
      <alignment horizontal="left"/>
    </xf>
    <xf numFmtId="4" fontId="123" fillId="0" borderId="34" xfId="0" applyNumberFormat="1" applyFont="1" applyBorder="1" applyAlignment="1">
      <alignment horizontal="right"/>
    </xf>
    <xf numFmtId="0" fontId="123" fillId="0" borderId="0" xfId="0" applyFont="1" applyAlignment="1">
      <alignment horizontal="left"/>
    </xf>
    <xf numFmtId="4" fontId="123" fillId="0" borderId="0" xfId="0" applyNumberFormat="1" applyFont="1" applyAlignment="1">
      <alignment horizontal="right"/>
    </xf>
    <xf numFmtId="174" fontId="122" fillId="0" borderId="0" xfId="0" applyNumberFormat="1" applyFont="1" applyAlignment="1">
      <alignment horizontal="right"/>
    </xf>
    <xf numFmtId="0" fontId="65" fillId="0" borderId="0" xfId="0" applyFont="1" applyAlignment="1">
      <alignment horizontal="center" vertical="top"/>
    </xf>
    <xf numFmtId="0" fontId="65" fillId="0" borderId="0" xfId="0" applyFont="1" applyAlignment="1">
      <alignment horizontal="right"/>
    </xf>
    <xf numFmtId="0" fontId="122" fillId="0" borderId="0" xfId="0" applyFont="1" applyAlignment="1">
      <alignment horizontal="left"/>
    </xf>
    <xf numFmtId="0" fontId="122" fillId="0" borderId="0" xfId="0" applyFont="1" applyAlignment="1">
      <alignment horizontal="right"/>
    </xf>
    <xf numFmtId="0" fontId="82" fillId="0" borderId="0" xfId="0" applyFont="1"/>
    <xf numFmtId="49" fontId="67" fillId="0" borderId="0" xfId="0" applyNumberFormat="1" applyFont="1"/>
    <xf numFmtId="49" fontId="65" fillId="0" borderId="0" xfId="0" applyNumberFormat="1" applyFont="1"/>
    <xf numFmtId="4" fontId="5" fillId="0" borderId="0" xfId="0" applyNumberFormat="1" applyFont="1" applyAlignment="1">
      <alignment horizontal="right" wrapText="1"/>
    </xf>
    <xf numFmtId="0" fontId="83" fillId="0" borderId="0" xfId="0" applyFont="1" applyAlignment="1">
      <alignment horizontal="right" wrapText="1"/>
    </xf>
    <xf numFmtId="174" fontId="67" fillId="0" borderId="0" xfId="0" applyNumberFormat="1" applyFont="1" applyAlignment="1">
      <alignment horizontal="right"/>
    </xf>
    <xf numFmtId="0" fontId="83" fillId="0" borderId="16" xfId="0" applyFont="1" applyBorder="1" applyAlignment="1">
      <alignment horizontal="left" vertical="top" wrapText="1"/>
    </xf>
    <xf numFmtId="0" fontId="83" fillId="0" borderId="16" xfId="0" applyFont="1" applyBorder="1" applyAlignment="1">
      <alignment horizontal="justify" vertical="top" wrapText="1"/>
    </xf>
    <xf numFmtId="0" fontId="83" fillId="0" borderId="16" xfId="0" applyFont="1" applyBorder="1" applyAlignment="1">
      <alignment horizontal="left" wrapText="1"/>
    </xf>
    <xf numFmtId="2" fontId="83" fillId="0" borderId="16" xfId="0" applyNumberFormat="1" applyFont="1" applyBorder="1" applyAlignment="1">
      <alignment horizontal="right" wrapText="1"/>
    </xf>
    <xf numFmtId="174" fontId="83" fillId="0" borderId="16" xfId="0" applyNumberFormat="1" applyFont="1" applyBorder="1" applyAlignment="1">
      <alignment horizontal="right" wrapText="1"/>
    </xf>
    <xf numFmtId="0" fontId="78" fillId="0" borderId="0" xfId="0" applyFont="1"/>
    <xf numFmtId="0" fontId="87" fillId="0" borderId="0" xfId="0" applyFont="1" applyAlignment="1">
      <alignment horizontal="justify" vertical="top" wrapText="1"/>
    </xf>
    <xf numFmtId="0" fontId="123" fillId="0" borderId="0" xfId="0" applyFont="1" applyAlignment="1">
      <alignment horizontal="right"/>
    </xf>
    <xf numFmtId="0" fontId="0" fillId="0" borderId="0" xfId="0" applyAlignment="1">
      <alignment wrapText="1"/>
    </xf>
    <xf numFmtId="0" fontId="97" fillId="0" borderId="0" xfId="0" applyFont="1" applyAlignment="1">
      <alignment vertical="top" wrapText="1"/>
    </xf>
    <xf numFmtId="0" fontId="97" fillId="0" borderId="0" xfId="0" applyFont="1" applyAlignment="1">
      <alignment horizontal="left"/>
    </xf>
    <xf numFmtId="4" fontId="97" fillId="0" borderId="0" xfId="0" applyNumberFormat="1" applyFont="1" applyAlignment="1">
      <alignment horizontal="right"/>
    </xf>
    <xf numFmtId="4" fontId="97" fillId="0" borderId="0" xfId="0" applyNumberFormat="1" applyFont="1" applyAlignment="1">
      <alignment wrapText="1"/>
    </xf>
    <xf numFmtId="0" fontId="96" fillId="0" borderId="0" xfId="0" applyFont="1" applyAlignment="1">
      <alignment wrapText="1"/>
    </xf>
    <xf numFmtId="175" fontId="96" fillId="0" borderId="0" xfId="0" applyNumberFormat="1" applyFont="1" applyAlignment="1">
      <alignment wrapText="1"/>
    </xf>
    <xf numFmtId="4" fontId="96" fillId="0" borderId="0" xfId="0" applyNumberFormat="1" applyFont="1" applyAlignment="1">
      <alignment wrapText="1"/>
    </xf>
    <xf numFmtId="0" fontId="123" fillId="0" borderId="34" xfId="0" applyFont="1" applyBorder="1" applyAlignment="1">
      <alignment horizontal="right"/>
    </xf>
    <xf numFmtId="0" fontId="83" fillId="0" borderId="0" xfId="3894" quotePrefix="1" applyAlignment="1">
      <alignment horizontal="left" vertical="top" wrapText="1"/>
    </xf>
    <xf numFmtId="0" fontId="83" fillId="0" borderId="0" xfId="3894" applyAlignment="1">
      <alignment horizontal="left" wrapText="1"/>
    </xf>
    <xf numFmtId="174" fontId="123" fillId="0" borderId="0" xfId="0" applyNumberFormat="1" applyFont="1" applyAlignment="1">
      <alignment horizontal="right"/>
    </xf>
    <xf numFmtId="0" fontId="90" fillId="0" borderId="0" xfId="0" applyFont="1" applyAlignment="1">
      <alignment horizontal="left" vertical="top" wrapText="1"/>
    </xf>
    <xf numFmtId="0" fontId="90" fillId="0" borderId="0" xfId="0" applyFont="1" applyAlignment="1">
      <alignment vertical="top"/>
    </xf>
    <xf numFmtId="0" fontId="90" fillId="0" borderId="0" xfId="0" applyFont="1" applyAlignment="1">
      <alignment horizontal="left"/>
    </xf>
    <xf numFmtId="0" fontId="90" fillId="0" borderId="0" xfId="0" applyFont="1" applyAlignment="1">
      <alignment horizontal="right"/>
    </xf>
    <xf numFmtId="0" fontId="90" fillId="0" borderId="0" xfId="0" applyFont="1" applyAlignment="1">
      <alignment horizontal="justify" vertical="top" wrapText="1"/>
    </xf>
    <xf numFmtId="0" fontId="90" fillId="0" borderId="0" xfId="0" applyFont="1" applyAlignment="1">
      <alignment horizontal="left" wrapText="1"/>
    </xf>
    <xf numFmtId="4" fontId="90" fillId="0" borderId="0" xfId="0" applyNumberFormat="1" applyFont="1" applyAlignment="1">
      <alignment horizontal="right" wrapText="1"/>
    </xf>
    <xf numFmtId="0" fontId="91" fillId="0" borderId="0" xfId="0" applyFont="1" applyAlignment="1">
      <alignment horizontal="left" vertical="top" wrapText="1"/>
    </xf>
    <xf numFmtId="0" fontId="91" fillId="0" borderId="0" xfId="0" applyFont="1" applyAlignment="1">
      <alignment horizontal="justify" vertical="top" wrapText="1"/>
    </xf>
    <xf numFmtId="0" fontId="91" fillId="0" borderId="0" xfId="0" applyFont="1" applyAlignment="1">
      <alignment horizontal="left" wrapText="1"/>
    </xf>
    <xf numFmtId="2" fontId="91" fillId="0" borderId="0" xfId="0" applyNumberFormat="1" applyFont="1" applyAlignment="1">
      <alignment horizontal="right" wrapText="1"/>
    </xf>
    <xf numFmtId="174" fontId="91" fillId="0" borderId="0" xfId="0" applyNumberFormat="1" applyFont="1" applyAlignment="1">
      <alignment horizontal="right" wrapText="1"/>
    </xf>
    <xf numFmtId="0" fontId="65" fillId="0" borderId="0" xfId="1246" applyFont="1" applyAlignment="1">
      <alignment vertical="top"/>
    </xf>
    <xf numFmtId="0" fontId="87" fillId="0" borderId="0" xfId="1246" applyFont="1" applyAlignment="1">
      <alignment horizontal="justify" vertical="top" wrapText="1"/>
    </xf>
    <xf numFmtId="0" fontId="65" fillId="0" borderId="0" xfId="1246" applyFont="1" applyAlignment="1">
      <alignment horizontal="left"/>
    </xf>
    <xf numFmtId="0" fontId="65" fillId="0" borderId="0" xfId="1246" applyFont="1" applyAlignment="1">
      <alignment horizontal="right"/>
    </xf>
    <xf numFmtId="174" fontId="65" fillId="0" borderId="0" xfId="1246" applyNumberFormat="1" applyFont="1" applyAlignment="1">
      <alignment horizontal="right"/>
    </xf>
    <xf numFmtId="191" fontId="67" fillId="0" borderId="0" xfId="0" applyNumberFormat="1" applyFont="1" applyAlignment="1">
      <alignment horizontal="left" vertical="top"/>
    </xf>
    <xf numFmtId="0" fontId="66" fillId="0" borderId="0" xfId="0" applyFont="1" applyAlignment="1">
      <alignment horizontal="left" vertical="top" wrapText="1"/>
    </xf>
    <xf numFmtId="0" fontId="73" fillId="0" borderId="0" xfId="0" applyFont="1" applyAlignment="1">
      <alignment horizontal="left" vertical="top" wrapText="1"/>
    </xf>
    <xf numFmtId="0" fontId="68" fillId="0" borderId="0" xfId="0" applyFont="1" applyAlignment="1">
      <alignment horizontal="left" vertical="top" wrapText="1"/>
    </xf>
    <xf numFmtId="168" fontId="139" fillId="0" borderId="0" xfId="1688" applyFont="1" applyAlignment="1" applyProtection="1">
      <alignment horizontal="left" wrapText="1"/>
    </xf>
    <xf numFmtId="0" fontId="140" fillId="0" borderId="0" xfId="0" applyFont="1" applyAlignment="1">
      <alignment horizontal="left" wrapText="1"/>
    </xf>
    <xf numFmtId="168" fontId="75" fillId="0" borderId="0" xfId="1688" applyFont="1" applyAlignment="1" applyProtection="1">
      <alignment horizontal="left" wrapText="1"/>
    </xf>
    <xf numFmtId="0" fontId="75" fillId="0" borderId="0" xfId="0" applyFont="1" applyAlignment="1">
      <alignment horizontal="left" wrapText="1"/>
    </xf>
    <xf numFmtId="168" fontId="37" fillId="0" borderId="0" xfId="1688" applyFont="1" applyAlignment="1" applyProtection="1">
      <alignment horizontal="left" wrapText="1"/>
    </xf>
    <xf numFmtId="168" fontId="73" fillId="0" borderId="0" xfId="1688" applyFont="1" applyAlignment="1" applyProtection="1">
      <alignment horizontal="left" wrapText="1"/>
    </xf>
    <xf numFmtId="0" fontId="76" fillId="0" borderId="0" xfId="0" applyFont="1" applyAlignment="1">
      <alignment horizontal="left" wrapText="1"/>
    </xf>
    <xf numFmtId="168" fontId="75" fillId="0" borderId="17" xfId="1688" applyFont="1" applyBorder="1" applyAlignment="1" applyProtection="1">
      <alignment horizontal="left" wrapText="1"/>
    </xf>
    <xf numFmtId="0" fontId="75" fillId="0" borderId="17" xfId="0" applyFont="1" applyBorder="1" applyAlignment="1">
      <alignment horizontal="left" wrapText="1"/>
    </xf>
    <xf numFmtId="0" fontId="68" fillId="0" borderId="0" xfId="0" applyFont="1" applyAlignment="1">
      <alignment horizontal="left" vertical="top"/>
    </xf>
    <xf numFmtId="0" fontId="114" fillId="0" borderId="0" xfId="0" applyFont="1" applyAlignment="1">
      <alignment horizontal="left" vertical="top" wrapText="1"/>
    </xf>
  </cellXfs>
  <cellStyles count="3910">
    <cellStyle name="20 % – Poudarek1 2" xfId="1695" xr:uid="{00000000-0005-0000-0000-000000000000}"/>
    <cellStyle name="20 % – Poudarek1 2 2" xfId="1696" xr:uid="{00000000-0005-0000-0000-000001000000}"/>
    <cellStyle name="20 % – Poudarek1 2 3" xfId="1697" xr:uid="{00000000-0005-0000-0000-000002000000}"/>
    <cellStyle name="20 % – Poudarek1 2_VODOVODNA INSTALACIJA" xfId="1698" xr:uid="{00000000-0005-0000-0000-000003000000}"/>
    <cellStyle name="20 % – Poudarek1 3" xfId="1699" xr:uid="{00000000-0005-0000-0000-000004000000}"/>
    <cellStyle name="20 % – Poudarek1 3 2" xfId="1700" xr:uid="{00000000-0005-0000-0000-000005000000}"/>
    <cellStyle name="20 % – Poudarek1 3 3" xfId="1701" xr:uid="{00000000-0005-0000-0000-000006000000}"/>
    <cellStyle name="20 % – Poudarek1 3_VODOVODNA INSTALACIJA" xfId="1702" xr:uid="{00000000-0005-0000-0000-000007000000}"/>
    <cellStyle name="20 % – Poudarek1 4" xfId="1703" xr:uid="{00000000-0005-0000-0000-000008000000}"/>
    <cellStyle name="20 % – Poudarek1 4 2" xfId="1704" xr:uid="{00000000-0005-0000-0000-000009000000}"/>
    <cellStyle name="20 % – Poudarek1 4 3" xfId="1705" xr:uid="{00000000-0005-0000-0000-00000A000000}"/>
    <cellStyle name="20 % – Poudarek1 4_VODOVODNA INSTALACIJA" xfId="1706" xr:uid="{00000000-0005-0000-0000-00000B000000}"/>
    <cellStyle name="20 % – Poudarek1 5" xfId="1707" xr:uid="{00000000-0005-0000-0000-00000C000000}"/>
    <cellStyle name="20 % – Poudarek1 5 2" xfId="1708" xr:uid="{00000000-0005-0000-0000-00000D000000}"/>
    <cellStyle name="20 % – Poudarek1 5 3" xfId="1709" xr:uid="{00000000-0005-0000-0000-00000E000000}"/>
    <cellStyle name="20 % – Poudarek1 6" xfId="1694" xr:uid="{00000000-0005-0000-0000-00000F000000}"/>
    <cellStyle name="20 % – Poudarek2 2" xfId="1711" xr:uid="{00000000-0005-0000-0000-000010000000}"/>
    <cellStyle name="20 % – Poudarek2 2 2" xfId="1712" xr:uid="{00000000-0005-0000-0000-000011000000}"/>
    <cellStyle name="20 % – Poudarek2 2 3" xfId="1713" xr:uid="{00000000-0005-0000-0000-000012000000}"/>
    <cellStyle name="20 % – Poudarek2 2_VODOVODNA INSTALACIJA" xfId="1714" xr:uid="{00000000-0005-0000-0000-000013000000}"/>
    <cellStyle name="20 % – Poudarek2 3" xfId="1715" xr:uid="{00000000-0005-0000-0000-000014000000}"/>
    <cellStyle name="20 % – Poudarek2 3 2" xfId="1716" xr:uid="{00000000-0005-0000-0000-000015000000}"/>
    <cellStyle name="20 % – Poudarek2 3 3" xfId="1717" xr:uid="{00000000-0005-0000-0000-000016000000}"/>
    <cellStyle name="20 % – Poudarek2 3_VODOVODNA INSTALACIJA" xfId="1718" xr:uid="{00000000-0005-0000-0000-000017000000}"/>
    <cellStyle name="20 % – Poudarek2 4" xfId="1719" xr:uid="{00000000-0005-0000-0000-000018000000}"/>
    <cellStyle name="20 % – Poudarek2 4 2" xfId="1720" xr:uid="{00000000-0005-0000-0000-000019000000}"/>
    <cellStyle name="20 % – Poudarek2 4 3" xfId="1721" xr:uid="{00000000-0005-0000-0000-00001A000000}"/>
    <cellStyle name="20 % – Poudarek2 4_VODOVODNA INSTALACIJA" xfId="1722" xr:uid="{00000000-0005-0000-0000-00001B000000}"/>
    <cellStyle name="20 % – Poudarek2 5" xfId="1723" xr:uid="{00000000-0005-0000-0000-00001C000000}"/>
    <cellStyle name="20 % – Poudarek2 5 2" xfId="1724" xr:uid="{00000000-0005-0000-0000-00001D000000}"/>
    <cellStyle name="20 % – Poudarek2 5 3" xfId="1725" xr:uid="{00000000-0005-0000-0000-00001E000000}"/>
    <cellStyle name="20 % – Poudarek2 6" xfId="1710" xr:uid="{00000000-0005-0000-0000-00001F000000}"/>
    <cellStyle name="20 % – Poudarek3 2" xfId="1727" xr:uid="{00000000-0005-0000-0000-000020000000}"/>
    <cellStyle name="20 % – Poudarek3 2 2" xfId="1728" xr:uid="{00000000-0005-0000-0000-000021000000}"/>
    <cellStyle name="20 % – Poudarek3 2 3" xfId="1729" xr:uid="{00000000-0005-0000-0000-000022000000}"/>
    <cellStyle name="20 % – Poudarek3 2_VODOVODNA INSTALACIJA" xfId="1730" xr:uid="{00000000-0005-0000-0000-000023000000}"/>
    <cellStyle name="20 % – Poudarek3 3" xfId="1731" xr:uid="{00000000-0005-0000-0000-000024000000}"/>
    <cellStyle name="20 % – Poudarek3 3 2" xfId="1732" xr:uid="{00000000-0005-0000-0000-000025000000}"/>
    <cellStyle name="20 % – Poudarek3 3 3" xfId="1733" xr:uid="{00000000-0005-0000-0000-000026000000}"/>
    <cellStyle name="20 % – Poudarek3 3_VODOVODNA INSTALACIJA" xfId="1734" xr:uid="{00000000-0005-0000-0000-000027000000}"/>
    <cellStyle name="20 % – Poudarek3 4" xfId="1735" xr:uid="{00000000-0005-0000-0000-000028000000}"/>
    <cellStyle name="20 % – Poudarek3 4 2" xfId="1736" xr:uid="{00000000-0005-0000-0000-000029000000}"/>
    <cellStyle name="20 % – Poudarek3 4 3" xfId="1737" xr:uid="{00000000-0005-0000-0000-00002A000000}"/>
    <cellStyle name="20 % – Poudarek3 4_VODOVODNA INSTALACIJA" xfId="1738" xr:uid="{00000000-0005-0000-0000-00002B000000}"/>
    <cellStyle name="20 % – Poudarek3 5" xfId="1739" xr:uid="{00000000-0005-0000-0000-00002C000000}"/>
    <cellStyle name="20 % – Poudarek3 5 2" xfId="1740" xr:uid="{00000000-0005-0000-0000-00002D000000}"/>
    <cellStyle name="20 % – Poudarek3 5 3" xfId="1741" xr:uid="{00000000-0005-0000-0000-00002E000000}"/>
    <cellStyle name="20 % – Poudarek3 6" xfId="1726" xr:uid="{00000000-0005-0000-0000-00002F000000}"/>
    <cellStyle name="20 % – Poudarek4 2" xfId="1743" xr:uid="{00000000-0005-0000-0000-000030000000}"/>
    <cellStyle name="20 % – Poudarek4 2 2" xfId="1744" xr:uid="{00000000-0005-0000-0000-000031000000}"/>
    <cellStyle name="20 % – Poudarek4 2 3" xfId="1745" xr:uid="{00000000-0005-0000-0000-000032000000}"/>
    <cellStyle name="20 % – Poudarek4 2_VODOVODNA INSTALACIJA" xfId="1746" xr:uid="{00000000-0005-0000-0000-000033000000}"/>
    <cellStyle name="20 % – Poudarek4 3" xfId="1747" xr:uid="{00000000-0005-0000-0000-000034000000}"/>
    <cellStyle name="20 % – Poudarek4 3 2" xfId="1748" xr:uid="{00000000-0005-0000-0000-000035000000}"/>
    <cellStyle name="20 % – Poudarek4 3 3" xfId="1749" xr:uid="{00000000-0005-0000-0000-000036000000}"/>
    <cellStyle name="20 % – Poudarek4 3_VODOVODNA INSTALACIJA" xfId="1750" xr:uid="{00000000-0005-0000-0000-000037000000}"/>
    <cellStyle name="20 % – Poudarek4 4" xfId="1751" xr:uid="{00000000-0005-0000-0000-000038000000}"/>
    <cellStyle name="20 % – Poudarek4 4 2" xfId="1752" xr:uid="{00000000-0005-0000-0000-000039000000}"/>
    <cellStyle name="20 % – Poudarek4 4 3" xfId="1753" xr:uid="{00000000-0005-0000-0000-00003A000000}"/>
    <cellStyle name="20 % – Poudarek4 4_VODOVODNA INSTALACIJA" xfId="1754" xr:uid="{00000000-0005-0000-0000-00003B000000}"/>
    <cellStyle name="20 % – Poudarek4 5" xfId="1755" xr:uid="{00000000-0005-0000-0000-00003C000000}"/>
    <cellStyle name="20 % – Poudarek4 5 2" xfId="1756" xr:uid="{00000000-0005-0000-0000-00003D000000}"/>
    <cellStyle name="20 % – Poudarek4 5 3" xfId="1757" xr:uid="{00000000-0005-0000-0000-00003E000000}"/>
    <cellStyle name="20 % – Poudarek4 6" xfId="1742" xr:uid="{00000000-0005-0000-0000-00003F000000}"/>
    <cellStyle name="20 % – Poudarek5 2" xfId="1759" xr:uid="{00000000-0005-0000-0000-000040000000}"/>
    <cellStyle name="20 % – Poudarek5 2 2" xfId="1760" xr:uid="{00000000-0005-0000-0000-000041000000}"/>
    <cellStyle name="20 % – Poudarek5 2 3" xfId="1761" xr:uid="{00000000-0005-0000-0000-000042000000}"/>
    <cellStyle name="20 % – Poudarek5 3" xfId="1762" xr:uid="{00000000-0005-0000-0000-000043000000}"/>
    <cellStyle name="20 % – Poudarek5 3 2" xfId="1763" xr:uid="{00000000-0005-0000-0000-000044000000}"/>
    <cellStyle name="20 % – Poudarek5 3 3" xfId="1764" xr:uid="{00000000-0005-0000-0000-000045000000}"/>
    <cellStyle name="20 % – Poudarek5 4" xfId="1765" xr:uid="{00000000-0005-0000-0000-000046000000}"/>
    <cellStyle name="20 % – Poudarek5 4 2" xfId="1766" xr:uid="{00000000-0005-0000-0000-000047000000}"/>
    <cellStyle name="20 % – Poudarek5 4 3" xfId="1767" xr:uid="{00000000-0005-0000-0000-000048000000}"/>
    <cellStyle name="20 % – Poudarek5 5" xfId="1768" xr:uid="{00000000-0005-0000-0000-000049000000}"/>
    <cellStyle name="20 % – Poudarek5 5 2" xfId="1769" xr:uid="{00000000-0005-0000-0000-00004A000000}"/>
    <cellStyle name="20 % – Poudarek5 5 3" xfId="1770" xr:uid="{00000000-0005-0000-0000-00004B000000}"/>
    <cellStyle name="20 % – Poudarek5 6" xfId="1758" xr:uid="{00000000-0005-0000-0000-00004C000000}"/>
    <cellStyle name="20 % – Poudarek6 2" xfId="1772" xr:uid="{00000000-0005-0000-0000-00004D000000}"/>
    <cellStyle name="20 % – Poudarek6 2 2" xfId="1773" xr:uid="{00000000-0005-0000-0000-00004E000000}"/>
    <cellStyle name="20 % – Poudarek6 2 3" xfId="1774" xr:uid="{00000000-0005-0000-0000-00004F000000}"/>
    <cellStyle name="20 % – Poudarek6 2_VODOVODNA INSTALACIJA" xfId="1775" xr:uid="{00000000-0005-0000-0000-000050000000}"/>
    <cellStyle name="20 % – Poudarek6 3" xfId="1776" xr:uid="{00000000-0005-0000-0000-000051000000}"/>
    <cellStyle name="20 % – Poudarek6 3 2" xfId="1777" xr:uid="{00000000-0005-0000-0000-000052000000}"/>
    <cellStyle name="20 % – Poudarek6 3 3" xfId="1778" xr:uid="{00000000-0005-0000-0000-000053000000}"/>
    <cellStyle name="20 % – Poudarek6 3_VODOVODNA INSTALACIJA" xfId="1779" xr:uid="{00000000-0005-0000-0000-000054000000}"/>
    <cellStyle name="20 % – Poudarek6 4" xfId="1780" xr:uid="{00000000-0005-0000-0000-000055000000}"/>
    <cellStyle name="20 % – Poudarek6 4 2" xfId="1781" xr:uid="{00000000-0005-0000-0000-000056000000}"/>
    <cellStyle name="20 % – Poudarek6 4 3" xfId="1782" xr:uid="{00000000-0005-0000-0000-000057000000}"/>
    <cellStyle name="20 % – Poudarek6 4_VODOVODNA INSTALACIJA" xfId="1783" xr:uid="{00000000-0005-0000-0000-000058000000}"/>
    <cellStyle name="20 % – Poudarek6 5" xfId="1784" xr:uid="{00000000-0005-0000-0000-000059000000}"/>
    <cellStyle name="20 % – Poudarek6 5 2" xfId="1785" xr:uid="{00000000-0005-0000-0000-00005A000000}"/>
    <cellStyle name="20 % – Poudarek6 5 3" xfId="1786" xr:uid="{00000000-0005-0000-0000-00005B000000}"/>
    <cellStyle name="20 % – Poudarek6 6" xfId="1771" xr:uid="{00000000-0005-0000-0000-00005C000000}"/>
    <cellStyle name="20% - Accent1" xfId="3031" xr:uid="{00000000-0005-0000-0000-00005D000000}"/>
    <cellStyle name="20% - Accent2" xfId="3040" xr:uid="{00000000-0005-0000-0000-00005E000000}"/>
    <cellStyle name="20% - Accent3" xfId="3041" xr:uid="{00000000-0005-0000-0000-00005F000000}"/>
    <cellStyle name="20% - Accent4" xfId="3042" xr:uid="{00000000-0005-0000-0000-000060000000}"/>
    <cellStyle name="20% - Accent5" xfId="3043" xr:uid="{00000000-0005-0000-0000-000061000000}"/>
    <cellStyle name="20% - Accent6" xfId="3044" xr:uid="{00000000-0005-0000-0000-000062000000}"/>
    <cellStyle name="40 % – Poudarek1 2" xfId="1788" xr:uid="{00000000-0005-0000-0000-000063000000}"/>
    <cellStyle name="40 % – Poudarek1 2 2" xfId="1789" xr:uid="{00000000-0005-0000-0000-000064000000}"/>
    <cellStyle name="40 % – Poudarek1 2 3" xfId="1790" xr:uid="{00000000-0005-0000-0000-000065000000}"/>
    <cellStyle name="40 % – Poudarek1 2_VODOVODNA INSTALACIJA" xfId="1791" xr:uid="{00000000-0005-0000-0000-000066000000}"/>
    <cellStyle name="40 % – Poudarek1 3" xfId="1792" xr:uid="{00000000-0005-0000-0000-000067000000}"/>
    <cellStyle name="40 % – Poudarek1 3 2" xfId="1793" xr:uid="{00000000-0005-0000-0000-000068000000}"/>
    <cellStyle name="40 % – Poudarek1 3 3" xfId="1794" xr:uid="{00000000-0005-0000-0000-000069000000}"/>
    <cellStyle name="40 % – Poudarek1 3_VODOVODNA INSTALACIJA" xfId="1795" xr:uid="{00000000-0005-0000-0000-00006A000000}"/>
    <cellStyle name="40 % – Poudarek1 4" xfId="1796" xr:uid="{00000000-0005-0000-0000-00006B000000}"/>
    <cellStyle name="40 % – Poudarek1 4 2" xfId="1797" xr:uid="{00000000-0005-0000-0000-00006C000000}"/>
    <cellStyle name="40 % – Poudarek1 4 3" xfId="1798" xr:uid="{00000000-0005-0000-0000-00006D000000}"/>
    <cellStyle name="40 % – Poudarek1 4_VODOVODNA INSTALACIJA" xfId="1799" xr:uid="{00000000-0005-0000-0000-00006E000000}"/>
    <cellStyle name="40 % – Poudarek1 5" xfId="1800" xr:uid="{00000000-0005-0000-0000-00006F000000}"/>
    <cellStyle name="40 % – Poudarek1 5 2" xfId="1801" xr:uid="{00000000-0005-0000-0000-000070000000}"/>
    <cellStyle name="40 % – Poudarek1 5 3" xfId="1802" xr:uid="{00000000-0005-0000-0000-000071000000}"/>
    <cellStyle name="40 % – Poudarek1 6" xfId="1787" xr:uid="{00000000-0005-0000-0000-000072000000}"/>
    <cellStyle name="40 % – Poudarek2 2" xfId="1804" xr:uid="{00000000-0005-0000-0000-000073000000}"/>
    <cellStyle name="40 % – Poudarek2 2 2" xfId="1805" xr:uid="{00000000-0005-0000-0000-000074000000}"/>
    <cellStyle name="40 % – Poudarek2 2 3" xfId="1806" xr:uid="{00000000-0005-0000-0000-000075000000}"/>
    <cellStyle name="40 % – Poudarek2 3" xfId="1807" xr:uid="{00000000-0005-0000-0000-000076000000}"/>
    <cellStyle name="40 % – Poudarek2 3 2" xfId="1808" xr:uid="{00000000-0005-0000-0000-000077000000}"/>
    <cellStyle name="40 % – Poudarek2 3 3" xfId="1809" xr:uid="{00000000-0005-0000-0000-000078000000}"/>
    <cellStyle name="40 % – Poudarek2 4" xfId="1810" xr:uid="{00000000-0005-0000-0000-000079000000}"/>
    <cellStyle name="40 % – Poudarek2 4 2" xfId="1811" xr:uid="{00000000-0005-0000-0000-00007A000000}"/>
    <cellStyle name="40 % – Poudarek2 4 3" xfId="1812" xr:uid="{00000000-0005-0000-0000-00007B000000}"/>
    <cellStyle name="40 % – Poudarek2 5" xfId="1813" xr:uid="{00000000-0005-0000-0000-00007C000000}"/>
    <cellStyle name="40 % – Poudarek2 5 2" xfId="1814" xr:uid="{00000000-0005-0000-0000-00007D000000}"/>
    <cellStyle name="40 % – Poudarek2 5 3" xfId="1815" xr:uid="{00000000-0005-0000-0000-00007E000000}"/>
    <cellStyle name="40 % – Poudarek2 6" xfId="1803" xr:uid="{00000000-0005-0000-0000-00007F000000}"/>
    <cellStyle name="40 % – Poudarek3 2" xfId="1817" xr:uid="{00000000-0005-0000-0000-000080000000}"/>
    <cellStyle name="40 % – Poudarek3 2 2" xfId="1818" xr:uid="{00000000-0005-0000-0000-000081000000}"/>
    <cellStyle name="40 % – Poudarek3 2 3" xfId="1819" xr:uid="{00000000-0005-0000-0000-000082000000}"/>
    <cellStyle name="40 % – Poudarek3 2_VODOVODNA INSTALACIJA" xfId="1820" xr:uid="{00000000-0005-0000-0000-000083000000}"/>
    <cellStyle name="40 % – Poudarek3 3" xfId="1821" xr:uid="{00000000-0005-0000-0000-000084000000}"/>
    <cellStyle name="40 % – Poudarek3 3 2" xfId="1822" xr:uid="{00000000-0005-0000-0000-000085000000}"/>
    <cellStyle name="40 % – Poudarek3 3 3" xfId="1823" xr:uid="{00000000-0005-0000-0000-000086000000}"/>
    <cellStyle name="40 % – Poudarek3 3_VODOVODNA INSTALACIJA" xfId="1824" xr:uid="{00000000-0005-0000-0000-000087000000}"/>
    <cellStyle name="40 % – Poudarek3 4" xfId="1825" xr:uid="{00000000-0005-0000-0000-000088000000}"/>
    <cellStyle name="40 % – Poudarek3 4 2" xfId="1826" xr:uid="{00000000-0005-0000-0000-000089000000}"/>
    <cellStyle name="40 % – Poudarek3 4 3" xfId="1827" xr:uid="{00000000-0005-0000-0000-00008A000000}"/>
    <cellStyle name="40 % – Poudarek3 4_VODOVODNA INSTALACIJA" xfId="1828" xr:uid="{00000000-0005-0000-0000-00008B000000}"/>
    <cellStyle name="40 % – Poudarek3 5" xfId="1829" xr:uid="{00000000-0005-0000-0000-00008C000000}"/>
    <cellStyle name="40 % – Poudarek3 5 2" xfId="1830" xr:uid="{00000000-0005-0000-0000-00008D000000}"/>
    <cellStyle name="40 % – Poudarek3 5 3" xfId="1831" xr:uid="{00000000-0005-0000-0000-00008E000000}"/>
    <cellStyle name="40 % – Poudarek3 6" xfId="1816" xr:uid="{00000000-0005-0000-0000-00008F000000}"/>
    <cellStyle name="40 % – Poudarek4 2" xfId="1833" xr:uid="{00000000-0005-0000-0000-000090000000}"/>
    <cellStyle name="40 % – Poudarek4 2 2" xfId="1834" xr:uid="{00000000-0005-0000-0000-000091000000}"/>
    <cellStyle name="40 % – Poudarek4 2 3" xfId="1835" xr:uid="{00000000-0005-0000-0000-000092000000}"/>
    <cellStyle name="40 % – Poudarek4 2_VODOVODNA INSTALACIJA" xfId="1836" xr:uid="{00000000-0005-0000-0000-000093000000}"/>
    <cellStyle name="40 % – Poudarek4 3" xfId="1837" xr:uid="{00000000-0005-0000-0000-000094000000}"/>
    <cellStyle name="40 % – Poudarek4 3 2" xfId="1838" xr:uid="{00000000-0005-0000-0000-000095000000}"/>
    <cellStyle name="40 % – Poudarek4 3 3" xfId="1839" xr:uid="{00000000-0005-0000-0000-000096000000}"/>
    <cellStyle name="40 % – Poudarek4 3_VODOVODNA INSTALACIJA" xfId="1840" xr:uid="{00000000-0005-0000-0000-000097000000}"/>
    <cellStyle name="40 % – Poudarek4 4" xfId="1841" xr:uid="{00000000-0005-0000-0000-000098000000}"/>
    <cellStyle name="40 % – Poudarek4 4 2" xfId="1842" xr:uid="{00000000-0005-0000-0000-000099000000}"/>
    <cellStyle name="40 % – Poudarek4 4 3" xfId="1843" xr:uid="{00000000-0005-0000-0000-00009A000000}"/>
    <cellStyle name="40 % – Poudarek4 4_VODOVODNA INSTALACIJA" xfId="1844" xr:uid="{00000000-0005-0000-0000-00009B000000}"/>
    <cellStyle name="40 % – Poudarek4 5" xfId="1845" xr:uid="{00000000-0005-0000-0000-00009C000000}"/>
    <cellStyle name="40 % – Poudarek4 5 2" xfId="1846" xr:uid="{00000000-0005-0000-0000-00009D000000}"/>
    <cellStyle name="40 % – Poudarek4 5 3" xfId="1847" xr:uid="{00000000-0005-0000-0000-00009E000000}"/>
    <cellStyle name="40 % – Poudarek4 6" xfId="1832" xr:uid="{00000000-0005-0000-0000-00009F000000}"/>
    <cellStyle name="40 % – Poudarek5 2" xfId="1849" xr:uid="{00000000-0005-0000-0000-0000A0000000}"/>
    <cellStyle name="40 % – Poudarek5 2 2" xfId="1850" xr:uid="{00000000-0005-0000-0000-0000A1000000}"/>
    <cellStyle name="40 % – Poudarek5 2 3" xfId="1851" xr:uid="{00000000-0005-0000-0000-0000A2000000}"/>
    <cellStyle name="40 % – Poudarek5 2_VODOVODNA INSTALACIJA" xfId="1852" xr:uid="{00000000-0005-0000-0000-0000A3000000}"/>
    <cellStyle name="40 % – Poudarek5 3" xfId="1853" xr:uid="{00000000-0005-0000-0000-0000A4000000}"/>
    <cellStyle name="40 % – Poudarek5 3 2" xfId="1854" xr:uid="{00000000-0005-0000-0000-0000A5000000}"/>
    <cellStyle name="40 % – Poudarek5 3 3" xfId="1855" xr:uid="{00000000-0005-0000-0000-0000A6000000}"/>
    <cellStyle name="40 % – Poudarek5 3_VODOVODNA INSTALACIJA" xfId="1856" xr:uid="{00000000-0005-0000-0000-0000A7000000}"/>
    <cellStyle name="40 % – Poudarek5 4" xfId="1857" xr:uid="{00000000-0005-0000-0000-0000A8000000}"/>
    <cellStyle name="40 % – Poudarek5 4 2" xfId="1858" xr:uid="{00000000-0005-0000-0000-0000A9000000}"/>
    <cellStyle name="40 % – Poudarek5 4 3" xfId="1859" xr:uid="{00000000-0005-0000-0000-0000AA000000}"/>
    <cellStyle name="40 % – Poudarek5 4_VODOVODNA INSTALACIJA" xfId="1860" xr:uid="{00000000-0005-0000-0000-0000AB000000}"/>
    <cellStyle name="40 % – Poudarek5 5" xfId="1861" xr:uid="{00000000-0005-0000-0000-0000AC000000}"/>
    <cellStyle name="40 % – Poudarek5 5 2" xfId="1862" xr:uid="{00000000-0005-0000-0000-0000AD000000}"/>
    <cellStyle name="40 % – Poudarek5 5 3" xfId="1863" xr:uid="{00000000-0005-0000-0000-0000AE000000}"/>
    <cellStyle name="40 % – Poudarek5 6" xfId="1848" xr:uid="{00000000-0005-0000-0000-0000AF000000}"/>
    <cellStyle name="40 % – Poudarek6 2" xfId="1865" xr:uid="{00000000-0005-0000-0000-0000B0000000}"/>
    <cellStyle name="40 % – Poudarek6 2 2" xfId="1866" xr:uid="{00000000-0005-0000-0000-0000B1000000}"/>
    <cellStyle name="40 % – Poudarek6 2 3" xfId="1867" xr:uid="{00000000-0005-0000-0000-0000B2000000}"/>
    <cellStyle name="40 % – Poudarek6 2_VODOVODNA INSTALACIJA" xfId="1868" xr:uid="{00000000-0005-0000-0000-0000B3000000}"/>
    <cellStyle name="40 % – Poudarek6 3" xfId="1869" xr:uid="{00000000-0005-0000-0000-0000B4000000}"/>
    <cellStyle name="40 % – Poudarek6 3 2" xfId="1870" xr:uid="{00000000-0005-0000-0000-0000B5000000}"/>
    <cellStyle name="40 % – Poudarek6 3 3" xfId="1871" xr:uid="{00000000-0005-0000-0000-0000B6000000}"/>
    <cellStyle name="40 % – Poudarek6 3_VODOVODNA INSTALACIJA" xfId="1872" xr:uid="{00000000-0005-0000-0000-0000B7000000}"/>
    <cellStyle name="40 % – Poudarek6 4" xfId="1873" xr:uid="{00000000-0005-0000-0000-0000B8000000}"/>
    <cellStyle name="40 % – Poudarek6 4 2" xfId="1874" xr:uid="{00000000-0005-0000-0000-0000B9000000}"/>
    <cellStyle name="40 % – Poudarek6 4 3" xfId="1875" xr:uid="{00000000-0005-0000-0000-0000BA000000}"/>
    <cellStyle name="40 % – Poudarek6 4_VODOVODNA INSTALACIJA" xfId="1876" xr:uid="{00000000-0005-0000-0000-0000BB000000}"/>
    <cellStyle name="40 % – Poudarek6 5" xfId="1877" xr:uid="{00000000-0005-0000-0000-0000BC000000}"/>
    <cellStyle name="40 % – Poudarek6 5 2" xfId="1878" xr:uid="{00000000-0005-0000-0000-0000BD000000}"/>
    <cellStyle name="40 % – Poudarek6 5 3" xfId="1879" xr:uid="{00000000-0005-0000-0000-0000BE000000}"/>
    <cellStyle name="40 % – Poudarek6 6" xfId="1864" xr:uid="{00000000-0005-0000-0000-0000BF000000}"/>
    <cellStyle name="40% - Accent1" xfId="3045" xr:uid="{00000000-0005-0000-0000-0000C0000000}"/>
    <cellStyle name="40% - Accent2" xfId="3046" xr:uid="{00000000-0005-0000-0000-0000C1000000}"/>
    <cellStyle name="40% - Accent3" xfId="3047" xr:uid="{00000000-0005-0000-0000-0000C2000000}"/>
    <cellStyle name="40% - Accent4" xfId="3048" xr:uid="{00000000-0005-0000-0000-0000C3000000}"/>
    <cellStyle name="40% - Accent5" xfId="3049" xr:uid="{00000000-0005-0000-0000-0000C4000000}"/>
    <cellStyle name="40% - Accent6" xfId="3050" xr:uid="{00000000-0005-0000-0000-0000C5000000}"/>
    <cellStyle name="60 % – Poudarek1 2" xfId="1881" xr:uid="{00000000-0005-0000-0000-0000C6000000}"/>
    <cellStyle name="60 % – Poudarek1 2 2" xfId="1882" xr:uid="{00000000-0005-0000-0000-0000C7000000}"/>
    <cellStyle name="60 % – Poudarek1 2 3" xfId="1883" xr:uid="{00000000-0005-0000-0000-0000C8000000}"/>
    <cellStyle name="60 % – Poudarek1 2_VODOVODNA INSTALACIJA" xfId="1884" xr:uid="{00000000-0005-0000-0000-0000C9000000}"/>
    <cellStyle name="60 % – Poudarek1 3" xfId="1885" xr:uid="{00000000-0005-0000-0000-0000CA000000}"/>
    <cellStyle name="60 % – Poudarek1 3 2" xfId="1886" xr:uid="{00000000-0005-0000-0000-0000CB000000}"/>
    <cellStyle name="60 % – Poudarek1 3 3" xfId="1887" xr:uid="{00000000-0005-0000-0000-0000CC000000}"/>
    <cellStyle name="60 % – Poudarek1 3_VODOVODNA INSTALACIJA" xfId="1888" xr:uid="{00000000-0005-0000-0000-0000CD000000}"/>
    <cellStyle name="60 % – Poudarek1 4" xfId="1889" xr:uid="{00000000-0005-0000-0000-0000CE000000}"/>
    <cellStyle name="60 % – Poudarek1 4 2" xfId="1890" xr:uid="{00000000-0005-0000-0000-0000CF000000}"/>
    <cellStyle name="60 % – Poudarek1 4 3" xfId="1891" xr:uid="{00000000-0005-0000-0000-0000D0000000}"/>
    <cellStyle name="60 % – Poudarek1 4_VODOVODNA INSTALACIJA" xfId="1892" xr:uid="{00000000-0005-0000-0000-0000D1000000}"/>
    <cellStyle name="60 % – Poudarek1 5" xfId="1893" xr:uid="{00000000-0005-0000-0000-0000D2000000}"/>
    <cellStyle name="60 % – Poudarek1 5 2" xfId="1894" xr:uid="{00000000-0005-0000-0000-0000D3000000}"/>
    <cellStyle name="60 % – Poudarek1 5 3" xfId="1895" xr:uid="{00000000-0005-0000-0000-0000D4000000}"/>
    <cellStyle name="60 % – Poudarek1 6" xfId="1880" xr:uid="{00000000-0005-0000-0000-0000D5000000}"/>
    <cellStyle name="60 % – Poudarek2 2" xfId="1897" xr:uid="{00000000-0005-0000-0000-0000D6000000}"/>
    <cellStyle name="60 % – Poudarek2 2 2" xfId="1898" xr:uid="{00000000-0005-0000-0000-0000D7000000}"/>
    <cellStyle name="60 % – Poudarek2 2 3" xfId="1899" xr:uid="{00000000-0005-0000-0000-0000D8000000}"/>
    <cellStyle name="60 % – Poudarek2 2_VODOVODNA INSTALACIJA" xfId="1900" xr:uid="{00000000-0005-0000-0000-0000D9000000}"/>
    <cellStyle name="60 % – Poudarek2 3" xfId="1901" xr:uid="{00000000-0005-0000-0000-0000DA000000}"/>
    <cellStyle name="60 % – Poudarek2 3 2" xfId="1902" xr:uid="{00000000-0005-0000-0000-0000DB000000}"/>
    <cellStyle name="60 % – Poudarek2 3 3" xfId="1903" xr:uid="{00000000-0005-0000-0000-0000DC000000}"/>
    <cellStyle name="60 % – Poudarek2 3_VODOVODNA INSTALACIJA" xfId="1904" xr:uid="{00000000-0005-0000-0000-0000DD000000}"/>
    <cellStyle name="60 % – Poudarek2 4" xfId="1905" xr:uid="{00000000-0005-0000-0000-0000DE000000}"/>
    <cellStyle name="60 % – Poudarek2 4 2" xfId="1906" xr:uid="{00000000-0005-0000-0000-0000DF000000}"/>
    <cellStyle name="60 % – Poudarek2 4 3" xfId="1907" xr:uid="{00000000-0005-0000-0000-0000E0000000}"/>
    <cellStyle name="60 % – Poudarek2 4_VODOVODNA INSTALACIJA" xfId="1908" xr:uid="{00000000-0005-0000-0000-0000E1000000}"/>
    <cellStyle name="60 % – Poudarek2 5" xfId="1909" xr:uid="{00000000-0005-0000-0000-0000E2000000}"/>
    <cellStyle name="60 % – Poudarek2 5 2" xfId="1910" xr:uid="{00000000-0005-0000-0000-0000E3000000}"/>
    <cellStyle name="60 % – Poudarek2 5 3" xfId="1911" xr:uid="{00000000-0005-0000-0000-0000E4000000}"/>
    <cellStyle name="60 % – Poudarek2 6" xfId="1896" xr:uid="{00000000-0005-0000-0000-0000E5000000}"/>
    <cellStyle name="60 % – Poudarek3 2" xfId="1913" xr:uid="{00000000-0005-0000-0000-0000E6000000}"/>
    <cellStyle name="60 % – Poudarek3 2 2" xfId="1914" xr:uid="{00000000-0005-0000-0000-0000E7000000}"/>
    <cellStyle name="60 % – Poudarek3 2 3" xfId="1915" xr:uid="{00000000-0005-0000-0000-0000E8000000}"/>
    <cellStyle name="60 % – Poudarek3 2_VODOVODNA INSTALACIJA" xfId="1916" xr:uid="{00000000-0005-0000-0000-0000E9000000}"/>
    <cellStyle name="60 % – Poudarek3 3" xfId="1917" xr:uid="{00000000-0005-0000-0000-0000EA000000}"/>
    <cellStyle name="60 % – Poudarek3 3 2" xfId="1918" xr:uid="{00000000-0005-0000-0000-0000EB000000}"/>
    <cellStyle name="60 % – Poudarek3 3 3" xfId="1919" xr:uid="{00000000-0005-0000-0000-0000EC000000}"/>
    <cellStyle name="60 % – Poudarek3 3_VODOVODNA INSTALACIJA" xfId="1920" xr:uid="{00000000-0005-0000-0000-0000ED000000}"/>
    <cellStyle name="60 % – Poudarek3 4" xfId="1921" xr:uid="{00000000-0005-0000-0000-0000EE000000}"/>
    <cellStyle name="60 % – Poudarek3 4 2" xfId="1922" xr:uid="{00000000-0005-0000-0000-0000EF000000}"/>
    <cellStyle name="60 % – Poudarek3 4 3" xfId="1923" xr:uid="{00000000-0005-0000-0000-0000F0000000}"/>
    <cellStyle name="60 % – Poudarek3 4_VODOVODNA INSTALACIJA" xfId="1924" xr:uid="{00000000-0005-0000-0000-0000F1000000}"/>
    <cellStyle name="60 % – Poudarek3 5" xfId="1925" xr:uid="{00000000-0005-0000-0000-0000F2000000}"/>
    <cellStyle name="60 % – Poudarek3 5 2" xfId="1926" xr:uid="{00000000-0005-0000-0000-0000F3000000}"/>
    <cellStyle name="60 % – Poudarek3 5 3" xfId="1927" xr:uid="{00000000-0005-0000-0000-0000F4000000}"/>
    <cellStyle name="60 % – Poudarek3 6" xfId="1912" xr:uid="{00000000-0005-0000-0000-0000F5000000}"/>
    <cellStyle name="60 % – Poudarek4 2" xfId="1929" xr:uid="{00000000-0005-0000-0000-0000F6000000}"/>
    <cellStyle name="60 % – Poudarek4 2 2" xfId="1930" xr:uid="{00000000-0005-0000-0000-0000F7000000}"/>
    <cellStyle name="60 % – Poudarek4 2 3" xfId="1931" xr:uid="{00000000-0005-0000-0000-0000F8000000}"/>
    <cellStyle name="60 % – Poudarek4 2_VODOVODNA INSTALACIJA" xfId="1932" xr:uid="{00000000-0005-0000-0000-0000F9000000}"/>
    <cellStyle name="60 % – Poudarek4 3" xfId="1933" xr:uid="{00000000-0005-0000-0000-0000FA000000}"/>
    <cellStyle name="60 % – Poudarek4 3 2" xfId="1934" xr:uid="{00000000-0005-0000-0000-0000FB000000}"/>
    <cellStyle name="60 % – Poudarek4 3 3" xfId="1935" xr:uid="{00000000-0005-0000-0000-0000FC000000}"/>
    <cellStyle name="60 % – Poudarek4 3_VODOVODNA INSTALACIJA" xfId="1936" xr:uid="{00000000-0005-0000-0000-0000FD000000}"/>
    <cellStyle name="60 % – Poudarek4 4" xfId="1937" xr:uid="{00000000-0005-0000-0000-0000FE000000}"/>
    <cellStyle name="60 % – Poudarek4 4 2" xfId="1938" xr:uid="{00000000-0005-0000-0000-0000FF000000}"/>
    <cellStyle name="60 % – Poudarek4 4 3" xfId="1939" xr:uid="{00000000-0005-0000-0000-000000010000}"/>
    <cellStyle name="60 % – Poudarek4 4_VODOVODNA INSTALACIJA" xfId="1940" xr:uid="{00000000-0005-0000-0000-000001010000}"/>
    <cellStyle name="60 % – Poudarek4 5" xfId="1941" xr:uid="{00000000-0005-0000-0000-000002010000}"/>
    <cellStyle name="60 % – Poudarek4 5 2" xfId="1942" xr:uid="{00000000-0005-0000-0000-000003010000}"/>
    <cellStyle name="60 % – Poudarek4 5 3" xfId="1943" xr:uid="{00000000-0005-0000-0000-000004010000}"/>
    <cellStyle name="60 % – Poudarek4 6" xfId="1928" xr:uid="{00000000-0005-0000-0000-000005010000}"/>
    <cellStyle name="60 % – Poudarek5 2" xfId="1945" xr:uid="{00000000-0005-0000-0000-000006010000}"/>
    <cellStyle name="60 % – Poudarek5 2 2" xfId="1946" xr:uid="{00000000-0005-0000-0000-000007010000}"/>
    <cellStyle name="60 % – Poudarek5 2 3" xfId="1947" xr:uid="{00000000-0005-0000-0000-000008010000}"/>
    <cellStyle name="60 % – Poudarek5 2_VODOVODNA INSTALACIJA" xfId="1948" xr:uid="{00000000-0005-0000-0000-000009010000}"/>
    <cellStyle name="60 % – Poudarek5 3" xfId="1949" xr:uid="{00000000-0005-0000-0000-00000A010000}"/>
    <cellStyle name="60 % – Poudarek5 3 2" xfId="1950" xr:uid="{00000000-0005-0000-0000-00000B010000}"/>
    <cellStyle name="60 % – Poudarek5 3 3" xfId="1951" xr:uid="{00000000-0005-0000-0000-00000C010000}"/>
    <cellStyle name="60 % – Poudarek5 3_VODOVODNA INSTALACIJA" xfId="1952" xr:uid="{00000000-0005-0000-0000-00000D010000}"/>
    <cellStyle name="60 % – Poudarek5 4" xfId="1953" xr:uid="{00000000-0005-0000-0000-00000E010000}"/>
    <cellStyle name="60 % – Poudarek5 4 2" xfId="1954" xr:uid="{00000000-0005-0000-0000-00000F010000}"/>
    <cellStyle name="60 % – Poudarek5 4 3" xfId="1955" xr:uid="{00000000-0005-0000-0000-000010010000}"/>
    <cellStyle name="60 % – Poudarek5 4_VODOVODNA INSTALACIJA" xfId="1956" xr:uid="{00000000-0005-0000-0000-000011010000}"/>
    <cellStyle name="60 % – Poudarek5 5" xfId="1957" xr:uid="{00000000-0005-0000-0000-000012010000}"/>
    <cellStyle name="60 % – Poudarek5 5 2" xfId="1958" xr:uid="{00000000-0005-0000-0000-000013010000}"/>
    <cellStyle name="60 % – Poudarek5 5 3" xfId="1959" xr:uid="{00000000-0005-0000-0000-000014010000}"/>
    <cellStyle name="60 % – Poudarek5 6" xfId="1944" xr:uid="{00000000-0005-0000-0000-000015010000}"/>
    <cellStyle name="60 % – Poudarek6 2" xfId="1961" xr:uid="{00000000-0005-0000-0000-000016010000}"/>
    <cellStyle name="60 % – Poudarek6 2 2" xfId="1962" xr:uid="{00000000-0005-0000-0000-000017010000}"/>
    <cellStyle name="60 % – Poudarek6 2 3" xfId="1963" xr:uid="{00000000-0005-0000-0000-000018010000}"/>
    <cellStyle name="60 % – Poudarek6 2_VODOVODNA INSTALACIJA" xfId="1964" xr:uid="{00000000-0005-0000-0000-000019010000}"/>
    <cellStyle name="60 % – Poudarek6 3" xfId="1965" xr:uid="{00000000-0005-0000-0000-00001A010000}"/>
    <cellStyle name="60 % – Poudarek6 3 2" xfId="1966" xr:uid="{00000000-0005-0000-0000-00001B010000}"/>
    <cellStyle name="60 % – Poudarek6 3 3" xfId="1967" xr:uid="{00000000-0005-0000-0000-00001C010000}"/>
    <cellStyle name="60 % – Poudarek6 3_VODOVODNA INSTALACIJA" xfId="1968" xr:uid="{00000000-0005-0000-0000-00001D010000}"/>
    <cellStyle name="60 % – Poudarek6 4" xfId="1969" xr:uid="{00000000-0005-0000-0000-00001E010000}"/>
    <cellStyle name="60 % – Poudarek6 4 2" xfId="1970" xr:uid="{00000000-0005-0000-0000-00001F010000}"/>
    <cellStyle name="60 % – Poudarek6 4 3" xfId="1971" xr:uid="{00000000-0005-0000-0000-000020010000}"/>
    <cellStyle name="60 % – Poudarek6 4_VODOVODNA INSTALACIJA" xfId="1972" xr:uid="{00000000-0005-0000-0000-000021010000}"/>
    <cellStyle name="60 % – Poudarek6 5" xfId="1973" xr:uid="{00000000-0005-0000-0000-000022010000}"/>
    <cellStyle name="60 % – Poudarek6 5 2" xfId="1974" xr:uid="{00000000-0005-0000-0000-000023010000}"/>
    <cellStyle name="60 % – Poudarek6 5 3" xfId="1975" xr:uid="{00000000-0005-0000-0000-000024010000}"/>
    <cellStyle name="60 % – Poudarek6 6" xfId="1960" xr:uid="{00000000-0005-0000-0000-000025010000}"/>
    <cellStyle name="60% - Accent1" xfId="3051" xr:uid="{00000000-0005-0000-0000-000026010000}"/>
    <cellStyle name="60% - Accent2" xfId="3052" xr:uid="{00000000-0005-0000-0000-000027010000}"/>
    <cellStyle name="60% - Accent3" xfId="3053" xr:uid="{00000000-0005-0000-0000-000028010000}"/>
    <cellStyle name="60% - Accent4" xfId="3054" xr:uid="{00000000-0005-0000-0000-000029010000}"/>
    <cellStyle name="60% - Accent5" xfId="3055" xr:uid="{00000000-0005-0000-0000-00002A010000}"/>
    <cellStyle name="60% - Accent6" xfId="3056" xr:uid="{00000000-0005-0000-0000-00002B010000}"/>
    <cellStyle name="Accent1" xfId="3057" xr:uid="{00000000-0005-0000-0000-00002C010000}"/>
    <cellStyle name="Accent2" xfId="3058" xr:uid="{00000000-0005-0000-0000-00002D010000}"/>
    <cellStyle name="Accent3" xfId="3059" xr:uid="{00000000-0005-0000-0000-00002E010000}"/>
    <cellStyle name="Accent4" xfId="3060" xr:uid="{00000000-0005-0000-0000-00002F010000}"/>
    <cellStyle name="Accent5" xfId="3061" xr:uid="{00000000-0005-0000-0000-000030010000}"/>
    <cellStyle name="Accent6" xfId="3072" xr:uid="{00000000-0005-0000-0000-000031010000}"/>
    <cellStyle name="Bad" xfId="3077" xr:uid="{00000000-0005-0000-0000-000032010000}"/>
    <cellStyle name="Calculation" xfId="3078" xr:uid="{00000000-0005-0000-0000-000033010000}"/>
    <cellStyle name="Check Cell" xfId="3079" xr:uid="{00000000-0005-0000-0000-000034010000}"/>
    <cellStyle name="Comma" xfId="1688" xr:uid="{00000000-0005-0000-0000-000035010000}"/>
    <cellStyle name="Comma [0]" xfId="1689" xr:uid="{00000000-0005-0000-0000-000036010000}"/>
    <cellStyle name="Comma_CNS-DP-SPECIAL" xfId="3000" xr:uid="{00000000-0005-0000-0000-000037010000}"/>
    <cellStyle name="Comma0" xfId="1976" xr:uid="{00000000-0005-0000-0000-000038010000}"/>
    <cellStyle name="Currency" xfId="1690" xr:uid="{00000000-0005-0000-0000-000039010000}"/>
    <cellStyle name="Currency [0]" xfId="1691" xr:uid="{00000000-0005-0000-0000-00003A010000}"/>
    <cellStyle name="Currency 2" xfId="3695" xr:uid="{00000000-0005-0000-0000-00003B010000}"/>
    <cellStyle name="Currency 3" xfId="3896" xr:uid="{6C9FF4F6-0EFB-344C-AD88-08B139F35188}"/>
    <cellStyle name="Currency_CNS-DP-SPECIAL" xfId="2998" xr:uid="{00000000-0005-0000-0000-00003C010000}"/>
    <cellStyle name="Currency0" xfId="1977" xr:uid="{00000000-0005-0000-0000-00003D010000}"/>
    <cellStyle name="Dezimal [0]_Akt.Typen" xfId="3080" xr:uid="{00000000-0005-0000-0000-00003E010000}"/>
    <cellStyle name="Dezimal_Akt.Typen" xfId="3084" xr:uid="{00000000-0005-0000-0000-00003F010000}"/>
    <cellStyle name="Dobro 2" xfId="1979" xr:uid="{00000000-0005-0000-0000-000040010000}"/>
    <cellStyle name="Dobro 2 2" xfId="1980" xr:uid="{00000000-0005-0000-0000-000041010000}"/>
    <cellStyle name="Dobro 2 3" xfId="1981" xr:uid="{00000000-0005-0000-0000-000042010000}"/>
    <cellStyle name="Dobro 2_VODOVODNA INSTALACIJA" xfId="1982" xr:uid="{00000000-0005-0000-0000-000043010000}"/>
    <cellStyle name="Dobro 3" xfId="1983" xr:uid="{00000000-0005-0000-0000-000044010000}"/>
    <cellStyle name="Dobro 3 2" xfId="1984" xr:uid="{00000000-0005-0000-0000-000045010000}"/>
    <cellStyle name="Dobro 3 3" xfId="1985" xr:uid="{00000000-0005-0000-0000-000046010000}"/>
    <cellStyle name="Dobro 3_VODOVODNA INSTALACIJA" xfId="1986" xr:uid="{00000000-0005-0000-0000-000047010000}"/>
    <cellStyle name="Dobro 4" xfId="1987" xr:uid="{00000000-0005-0000-0000-000048010000}"/>
    <cellStyle name="Dobro 4 2" xfId="1988" xr:uid="{00000000-0005-0000-0000-000049010000}"/>
    <cellStyle name="Dobro 4 3" xfId="1989" xr:uid="{00000000-0005-0000-0000-00004A010000}"/>
    <cellStyle name="Dobro 4_VODOVODNA INSTALACIJA" xfId="1990" xr:uid="{00000000-0005-0000-0000-00004B010000}"/>
    <cellStyle name="Dobro 5" xfId="1991" xr:uid="{00000000-0005-0000-0000-00004C010000}"/>
    <cellStyle name="Dobro 5 2" xfId="1992" xr:uid="{00000000-0005-0000-0000-00004D010000}"/>
    <cellStyle name="Dobro 5 3" xfId="1993" xr:uid="{00000000-0005-0000-0000-00004E010000}"/>
    <cellStyle name="Dobro 6" xfId="1978" xr:uid="{00000000-0005-0000-0000-00004F010000}"/>
    <cellStyle name="down" xfId="3085" xr:uid="{00000000-0005-0000-0000-000050010000}"/>
    <cellStyle name="Euro" xfId="3086" xr:uid="{00000000-0005-0000-0000-000051010000}"/>
    <cellStyle name="Excel Built-in Normal" xfId="3908" xr:uid="{3D292C6D-DA76-604F-9EC4-5FC1C9A22379}"/>
    <cellStyle name="Excel Built-in Normal 1" xfId="3909" xr:uid="{A1583FC5-CCD6-134A-8248-9B0189D6CB42}"/>
    <cellStyle name="Explanatory Text" xfId="3087" xr:uid="{00000000-0005-0000-0000-000052010000}"/>
    <cellStyle name="Good" xfId="3088" xr:uid="{00000000-0005-0000-0000-000053010000}"/>
    <cellStyle name="Heading 1" xfId="3089" xr:uid="{00000000-0005-0000-0000-000054010000}"/>
    <cellStyle name="Heading 2" xfId="3090" xr:uid="{00000000-0005-0000-0000-000055010000}"/>
    <cellStyle name="Heading 3" xfId="3091" xr:uid="{00000000-0005-0000-0000-000056010000}"/>
    <cellStyle name="Heading 4" xfId="3092" xr:uid="{00000000-0005-0000-0000-000057010000}"/>
    <cellStyle name="Hiperpovezava 2" xfId="2997" xr:uid="{00000000-0005-0000-0000-000058010000}"/>
    <cellStyle name="Input" xfId="3093" xr:uid="{00000000-0005-0000-0000-000059010000}"/>
    <cellStyle name="Izhod 2" xfId="1995" xr:uid="{00000000-0005-0000-0000-00005A010000}"/>
    <cellStyle name="Izhod 2 2" xfId="1996" xr:uid="{00000000-0005-0000-0000-00005B010000}"/>
    <cellStyle name="Izhod 2 3" xfId="1997" xr:uid="{00000000-0005-0000-0000-00005C010000}"/>
    <cellStyle name="Izhod 2_VODOVODNA INSTALACIJA" xfId="1998" xr:uid="{00000000-0005-0000-0000-00005D010000}"/>
    <cellStyle name="Izhod 3" xfId="1999" xr:uid="{00000000-0005-0000-0000-00005E010000}"/>
    <cellStyle name="Izhod 3 2" xfId="2000" xr:uid="{00000000-0005-0000-0000-00005F010000}"/>
    <cellStyle name="Izhod 3 3" xfId="2001" xr:uid="{00000000-0005-0000-0000-000060010000}"/>
    <cellStyle name="Izhod 3_VODOVODNA INSTALACIJA" xfId="2002" xr:uid="{00000000-0005-0000-0000-000061010000}"/>
    <cellStyle name="Izhod 4" xfId="2003" xr:uid="{00000000-0005-0000-0000-000062010000}"/>
    <cellStyle name="Izhod 4 2" xfId="2004" xr:uid="{00000000-0005-0000-0000-000063010000}"/>
    <cellStyle name="Izhod 4 3" xfId="2005" xr:uid="{00000000-0005-0000-0000-000064010000}"/>
    <cellStyle name="Izhod 4_VODOVODNA INSTALACIJA" xfId="2006" xr:uid="{00000000-0005-0000-0000-000065010000}"/>
    <cellStyle name="Izhod 5" xfId="2007" xr:uid="{00000000-0005-0000-0000-000066010000}"/>
    <cellStyle name="Izhod 5 2" xfId="2008" xr:uid="{00000000-0005-0000-0000-000067010000}"/>
    <cellStyle name="Izhod 5 3" xfId="2009" xr:uid="{00000000-0005-0000-0000-000068010000}"/>
    <cellStyle name="Izhod 6" xfId="1994" xr:uid="{00000000-0005-0000-0000-000069010000}"/>
    <cellStyle name="Linked Cell" xfId="3094" xr:uid="{00000000-0005-0000-0000-00006A010000}"/>
    <cellStyle name="Naslov 1 2" xfId="2012" xr:uid="{00000000-0005-0000-0000-00006B010000}"/>
    <cellStyle name="Naslov 1 2 2" xfId="2013" xr:uid="{00000000-0005-0000-0000-00006C010000}"/>
    <cellStyle name="Naslov 1 2 3" xfId="2014" xr:uid="{00000000-0005-0000-0000-00006D010000}"/>
    <cellStyle name="Naslov 1 2_VODOVODNA INSTALACIJA" xfId="2015" xr:uid="{00000000-0005-0000-0000-00006E010000}"/>
    <cellStyle name="Naslov 1 3" xfId="2016" xr:uid="{00000000-0005-0000-0000-00006F010000}"/>
    <cellStyle name="Naslov 1 3 2" xfId="2017" xr:uid="{00000000-0005-0000-0000-000070010000}"/>
    <cellStyle name="Naslov 1 3 3" xfId="2018" xr:uid="{00000000-0005-0000-0000-000071010000}"/>
    <cellStyle name="Naslov 1 3_VODOVODNA INSTALACIJA" xfId="2019" xr:uid="{00000000-0005-0000-0000-000072010000}"/>
    <cellStyle name="Naslov 1 4" xfId="2020" xr:uid="{00000000-0005-0000-0000-000073010000}"/>
    <cellStyle name="Naslov 1 4 2" xfId="2021" xr:uid="{00000000-0005-0000-0000-000074010000}"/>
    <cellStyle name="Naslov 1 4 3" xfId="2022" xr:uid="{00000000-0005-0000-0000-000075010000}"/>
    <cellStyle name="Naslov 1 4_VODOVODNA INSTALACIJA" xfId="2023" xr:uid="{00000000-0005-0000-0000-000076010000}"/>
    <cellStyle name="Naslov 1 5" xfId="2024" xr:uid="{00000000-0005-0000-0000-000077010000}"/>
    <cellStyle name="Naslov 1 5 2" xfId="2025" xr:uid="{00000000-0005-0000-0000-000078010000}"/>
    <cellStyle name="Naslov 1 5 3" xfId="2026" xr:uid="{00000000-0005-0000-0000-000079010000}"/>
    <cellStyle name="Naslov 1 6" xfId="2011" xr:uid="{00000000-0005-0000-0000-00007A010000}"/>
    <cellStyle name="Naslov 10" xfId="3197" xr:uid="{00000000-0005-0000-0000-00007B010000}"/>
    <cellStyle name="Naslov 2 2" xfId="2028" xr:uid="{00000000-0005-0000-0000-00007C010000}"/>
    <cellStyle name="Naslov 2 2 2" xfId="2029" xr:uid="{00000000-0005-0000-0000-00007D010000}"/>
    <cellStyle name="Naslov 2 2 3" xfId="2030" xr:uid="{00000000-0005-0000-0000-00007E010000}"/>
    <cellStyle name="Naslov 2 2_VODOVODNA INSTALACIJA" xfId="2031" xr:uid="{00000000-0005-0000-0000-00007F010000}"/>
    <cellStyle name="Naslov 2 3" xfId="2032" xr:uid="{00000000-0005-0000-0000-000080010000}"/>
    <cellStyle name="Naslov 2 3 2" xfId="2033" xr:uid="{00000000-0005-0000-0000-000081010000}"/>
    <cellStyle name="Naslov 2 3 3" xfId="2034" xr:uid="{00000000-0005-0000-0000-000082010000}"/>
    <cellStyle name="Naslov 2 3_VODOVODNA INSTALACIJA" xfId="2035" xr:uid="{00000000-0005-0000-0000-000083010000}"/>
    <cellStyle name="Naslov 2 4" xfId="2036" xr:uid="{00000000-0005-0000-0000-000084010000}"/>
    <cellStyle name="Naslov 2 4 2" xfId="2037" xr:uid="{00000000-0005-0000-0000-000085010000}"/>
    <cellStyle name="Naslov 2 4 3" xfId="2038" xr:uid="{00000000-0005-0000-0000-000086010000}"/>
    <cellStyle name="Naslov 2 4_VODOVODNA INSTALACIJA" xfId="2039" xr:uid="{00000000-0005-0000-0000-000087010000}"/>
    <cellStyle name="Naslov 2 5" xfId="2040" xr:uid="{00000000-0005-0000-0000-000088010000}"/>
    <cellStyle name="Naslov 2 5 2" xfId="2041" xr:uid="{00000000-0005-0000-0000-000089010000}"/>
    <cellStyle name="Naslov 2 5 3" xfId="2042" xr:uid="{00000000-0005-0000-0000-00008A010000}"/>
    <cellStyle name="Naslov 2 6" xfId="2027" xr:uid="{00000000-0005-0000-0000-00008B010000}"/>
    <cellStyle name="Naslov 3 2" xfId="2044" xr:uid="{00000000-0005-0000-0000-00008C010000}"/>
    <cellStyle name="Naslov 3 2 2" xfId="2045" xr:uid="{00000000-0005-0000-0000-00008D010000}"/>
    <cellStyle name="Naslov 3 2 3" xfId="2046" xr:uid="{00000000-0005-0000-0000-00008E010000}"/>
    <cellStyle name="Naslov 3 2_VODOVODNA INSTALACIJA" xfId="2047" xr:uid="{00000000-0005-0000-0000-00008F010000}"/>
    <cellStyle name="Naslov 3 3" xfId="2048" xr:uid="{00000000-0005-0000-0000-000090010000}"/>
    <cellStyle name="Naslov 3 3 2" xfId="2049" xr:uid="{00000000-0005-0000-0000-000091010000}"/>
    <cellStyle name="Naslov 3 3 3" xfId="2050" xr:uid="{00000000-0005-0000-0000-000092010000}"/>
    <cellStyle name="Naslov 3 3_VODOVODNA INSTALACIJA" xfId="2051" xr:uid="{00000000-0005-0000-0000-000093010000}"/>
    <cellStyle name="Naslov 3 4" xfId="2052" xr:uid="{00000000-0005-0000-0000-000094010000}"/>
    <cellStyle name="Naslov 3 4 2" xfId="2053" xr:uid="{00000000-0005-0000-0000-000095010000}"/>
    <cellStyle name="Naslov 3 4 3" xfId="2054" xr:uid="{00000000-0005-0000-0000-000096010000}"/>
    <cellStyle name="Naslov 3 4_VODOVODNA INSTALACIJA" xfId="2055" xr:uid="{00000000-0005-0000-0000-000097010000}"/>
    <cellStyle name="Naslov 3 5" xfId="2056" xr:uid="{00000000-0005-0000-0000-000098010000}"/>
    <cellStyle name="Naslov 3 5 2" xfId="2057" xr:uid="{00000000-0005-0000-0000-000099010000}"/>
    <cellStyle name="Naslov 3 5 3" xfId="2058" xr:uid="{00000000-0005-0000-0000-00009A010000}"/>
    <cellStyle name="Naslov 3 6" xfId="2043" xr:uid="{00000000-0005-0000-0000-00009B010000}"/>
    <cellStyle name="Naslov 4 2" xfId="2060" xr:uid="{00000000-0005-0000-0000-00009C010000}"/>
    <cellStyle name="Naslov 4 2 2" xfId="2061" xr:uid="{00000000-0005-0000-0000-00009D010000}"/>
    <cellStyle name="Naslov 4 2 3" xfId="2062" xr:uid="{00000000-0005-0000-0000-00009E010000}"/>
    <cellStyle name="Naslov 4 2_VODOVODNA INSTALACIJA" xfId="2063" xr:uid="{00000000-0005-0000-0000-00009F010000}"/>
    <cellStyle name="Naslov 4 3" xfId="2064" xr:uid="{00000000-0005-0000-0000-0000A0010000}"/>
    <cellStyle name="Naslov 4 3 2" xfId="2065" xr:uid="{00000000-0005-0000-0000-0000A1010000}"/>
    <cellStyle name="Naslov 4 3 3" xfId="2066" xr:uid="{00000000-0005-0000-0000-0000A2010000}"/>
    <cellStyle name="Naslov 4 3_VODOVODNA INSTALACIJA" xfId="2067" xr:uid="{00000000-0005-0000-0000-0000A3010000}"/>
    <cellStyle name="Naslov 4 4" xfId="2068" xr:uid="{00000000-0005-0000-0000-0000A4010000}"/>
    <cellStyle name="Naslov 4 4 2" xfId="2069" xr:uid="{00000000-0005-0000-0000-0000A5010000}"/>
    <cellStyle name="Naslov 4 4 3" xfId="2070" xr:uid="{00000000-0005-0000-0000-0000A6010000}"/>
    <cellStyle name="Naslov 4 4_VODOVODNA INSTALACIJA" xfId="2071" xr:uid="{00000000-0005-0000-0000-0000A7010000}"/>
    <cellStyle name="Naslov 4 5" xfId="2072" xr:uid="{00000000-0005-0000-0000-0000A8010000}"/>
    <cellStyle name="Naslov 4 5 2" xfId="2073" xr:uid="{00000000-0005-0000-0000-0000A9010000}"/>
    <cellStyle name="Naslov 4 5 3" xfId="2074" xr:uid="{00000000-0005-0000-0000-0000AA010000}"/>
    <cellStyle name="Naslov 4 6" xfId="2059" xr:uid="{00000000-0005-0000-0000-0000AB010000}"/>
    <cellStyle name="Naslov 5" xfId="2075" xr:uid="{00000000-0005-0000-0000-0000AC010000}"/>
    <cellStyle name="Naslov 5 2" xfId="2076" xr:uid="{00000000-0005-0000-0000-0000AD010000}"/>
    <cellStyle name="Naslov 5 3" xfId="2077" xr:uid="{00000000-0005-0000-0000-0000AE010000}"/>
    <cellStyle name="Naslov 5_VODOVODNA INSTALACIJA" xfId="2078" xr:uid="{00000000-0005-0000-0000-0000AF010000}"/>
    <cellStyle name="Naslov 6" xfId="2079" xr:uid="{00000000-0005-0000-0000-0000B0010000}"/>
    <cellStyle name="Naslov 6 2" xfId="2080" xr:uid="{00000000-0005-0000-0000-0000B1010000}"/>
    <cellStyle name="Naslov 6 3" xfId="2081" xr:uid="{00000000-0005-0000-0000-0000B2010000}"/>
    <cellStyle name="Naslov 6_VODOVODNA INSTALACIJA" xfId="2082" xr:uid="{00000000-0005-0000-0000-0000B3010000}"/>
    <cellStyle name="Naslov 7" xfId="2083" xr:uid="{00000000-0005-0000-0000-0000B4010000}"/>
    <cellStyle name="Naslov 7 2" xfId="2084" xr:uid="{00000000-0005-0000-0000-0000B5010000}"/>
    <cellStyle name="Naslov 7 3" xfId="2085" xr:uid="{00000000-0005-0000-0000-0000B6010000}"/>
    <cellStyle name="Naslov 7_VODOVODNA INSTALACIJA" xfId="2086" xr:uid="{00000000-0005-0000-0000-0000B7010000}"/>
    <cellStyle name="Naslov 8" xfId="2087" xr:uid="{00000000-0005-0000-0000-0000B8010000}"/>
    <cellStyle name="Naslov 8 2" xfId="2088" xr:uid="{00000000-0005-0000-0000-0000B9010000}"/>
    <cellStyle name="Naslov 8 3" xfId="2089" xr:uid="{00000000-0005-0000-0000-0000BA010000}"/>
    <cellStyle name="Naslov 9" xfId="2010" xr:uid="{00000000-0005-0000-0000-0000BB010000}"/>
    <cellStyle name="Navadno 10" xfId="1" xr:uid="{00000000-0005-0000-0000-0000BD010000}"/>
    <cellStyle name="Navadno 10 10" xfId="2" xr:uid="{00000000-0005-0000-0000-0000BE010000}"/>
    <cellStyle name="Navadno 10 10 10" xfId="3705" xr:uid="{E8C8FFB0-8254-47F3-BA4D-8F78BA50C9A9}"/>
    <cellStyle name="Navadno 10 10 10 2 2" xfId="3900" xr:uid="{181DC90C-E8AA-2844-8AD1-756C702DEA86}"/>
    <cellStyle name="Navadno 10 10 10 5" xfId="3899" xr:uid="{DA2E1F54-C7AC-0C40-A109-B0BDE765A9B0}"/>
    <cellStyle name="Navadno 10 10 2" xfId="2090" xr:uid="{00000000-0005-0000-0000-0000BF010000}"/>
    <cellStyle name="Navadno 10 10 2 2" xfId="3715" xr:uid="{8A8E5B58-7970-49DB-91AC-27FE1EC720A8}"/>
    <cellStyle name="Navadno 10 10 3" xfId="2091" xr:uid="{00000000-0005-0000-0000-0000C0010000}"/>
    <cellStyle name="Navadno 10 10 3 2" xfId="3716" xr:uid="{5FAB36FB-F4D1-4DE9-BE3F-8C46EF858539}"/>
    <cellStyle name="Navadno 10 10 4" xfId="3096" xr:uid="{00000000-0005-0000-0000-0000C1010000}"/>
    <cellStyle name="Navadno 10 10 5" xfId="3579" xr:uid="{00000000-0005-0000-0000-0000C2010000}"/>
    <cellStyle name="Navadno 10 10_2008-145 BRINJE- POPIS VODA" xfId="2092" xr:uid="{00000000-0005-0000-0000-0000C3010000}"/>
    <cellStyle name="Navadno 10 100" xfId="3" xr:uid="{00000000-0005-0000-0000-0000C4010000}"/>
    <cellStyle name="Navadno 10 100 2" xfId="3580" xr:uid="{00000000-0005-0000-0000-0000C5010000}"/>
    <cellStyle name="Navadno 10 101" xfId="4" xr:uid="{00000000-0005-0000-0000-0000C6010000}"/>
    <cellStyle name="Navadno 10 101 2" xfId="3581" xr:uid="{00000000-0005-0000-0000-0000C7010000}"/>
    <cellStyle name="Navadno 10 102" xfId="5" xr:uid="{00000000-0005-0000-0000-0000C8010000}"/>
    <cellStyle name="Navadno 10 102 2" xfId="3582" xr:uid="{00000000-0005-0000-0000-0000C9010000}"/>
    <cellStyle name="Navadno 10 103" xfId="6" xr:uid="{00000000-0005-0000-0000-0000CA010000}"/>
    <cellStyle name="Navadno 10 103 2" xfId="3583" xr:uid="{00000000-0005-0000-0000-0000CB010000}"/>
    <cellStyle name="Navadno 10 104" xfId="7" xr:uid="{00000000-0005-0000-0000-0000CC010000}"/>
    <cellStyle name="Navadno 10 104 2" xfId="3584" xr:uid="{00000000-0005-0000-0000-0000CD010000}"/>
    <cellStyle name="Navadno 10 105" xfId="8" xr:uid="{00000000-0005-0000-0000-0000CE010000}"/>
    <cellStyle name="Navadno 10 105 2" xfId="3585" xr:uid="{00000000-0005-0000-0000-0000CF010000}"/>
    <cellStyle name="Navadno 10 106" xfId="9" xr:uid="{00000000-0005-0000-0000-0000D0010000}"/>
    <cellStyle name="Navadno 10 106 2" xfId="3586" xr:uid="{00000000-0005-0000-0000-0000D1010000}"/>
    <cellStyle name="Navadno 10 107" xfId="10" xr:uid="{00000000-0005-0000-0000-0000D2010000}"/>
    <cellStyle name="Navadno 10 107 2" xfId="3587" xr:uid="{00000000-0005-0000-0000-0000D3010000}"/>
    <cellStyle name="Navadno 10 108" xfId="11" xr:uid="{00000000-0005-0000-0000-0000D4010000}"/>
    <cellStyle name="Navadno 10 108 2" xfId="3588" xr:uid="{00000000-0005-0000-0000-0000D5010000}"/>
    <cellStyle name="Navadno 10 109" xfId="12" xr:uid="{00000000-0005-0000-0000-0000D6010000}"/>
    <cellStyle name="Navadno 10 109 2" xfId="3589" xr:uid="{00000000-0005-0000-0000-0000D7010000}"/>
    <cellStyle name="Navadno 10 11" xfId="13" xr:uid="{00000000-0005-0000-0000-0000D8010000}"/>
    <cellStyle name="Navadno 10 11 2" xfId="2093" xr:uid="{00000000-0005-0000-0000-0000D9010000}"/>
    <cellStyle name="Navadno 10 11 2 2" xfId="3717" xr:uid="{9B5D0087-B067-4C89-9D73-5ED5BE85FFB9}"/>
    <cellStyle name="Navadno 10 11 3" xfId="2094" xr:uid="{00000000-0005-0000-0000-0000DA010000}"/>
    <cellStyle name="Navadno 10 11 3 2" xfId="3718" xr:uid="{0681B7B3-F895-43DC-96F6-B4C904A63AE9}"/>
    <cellStyle name="Navadno 10 11 4" xfId="3590" xr:uid="{00000000-0005-0000-0000-0000DB010000}"/>
    <cellStyle name="Navadno 10 11_2008-145 BRINJE- POPIS VODA" xfId="2095" xr:uid="{00000000-0005-0000-0000-0000DC010000}"/>
    <cellStyle name="Navadno 10 110" xfId="14" xr:uid="{00000000-0005-0000-0000-0000DD010000}"/>
    <cellStyle name="Navadno 10 110 2" xfId="3591" xr:uid="{00000000-0005-0000-0000-0000DE010000}"/>
    <cellStyle name="Navadno 10 111" xfId="15" xr:uid="{00000000-0005-0000-0000-0000DF010000}"/>
    <cellStyle name="Navadno 10 111 2" xfId="3592" xr:uid="{00000000-0005-0000-0000-0000E0010000}"/>
    <cellStyle name="Navadno 10 112" xfId="16" xr:uid="{00000000-0005-0000-0000-0000E1010000}"/>
    <cellStyle name="Navadno 10 112 2" xfId="3593" xr:uid="{00000000-0005-0000-0000-0000E2010000}"/>
    <cellStyle name="Navadno 10 113" xfId="17" xr:uid="{00000000-0005-0000-0000-0000E3010000}"/>
    <cellStyle name="Navadno 10 113 2" xfId="3594" xr:uid="{00000000-0005-0000-0000-0000E4010000}"/>
    <cellStyle name="Navadno 10 114" xfId="18" xr:uid="{00000000-0005-0000-0000-0000E5010000}"/>
    <cellStyle name="Navadno 10 114 2" xfId="3595" xr:uid="{00000000-0005-0000-0000-0000E6010000}"/>
    <cellStyle name="Navadno 10 115" xfId="19" xr:uid="{00000000-0005-0000-0000-0000E7010000}"/>
    <cellStyle name="Navadno 10 115 2" xfId="3596" xr:uid="{00000000-0005-0000-0000-0000E8010000}"/>
    <cellStyle name="Navadno 10 116" xfId="20" xr:uid="{00000000-0005-0000-0000-0000E9010000}"/>
    <cellStyle name="Navadno 10 116 2" xfId="3597" xr:uid="{00000000-0005-0000-0000-0000EA010000}"/>
    <cellStyle name="Navadno 10 117" xfId="2096" xr:uid="{00000000-0005-0000-0000-0000EB010000}"/>
    <cellStyle name="Navadno 10 117 2" xfId="3095" xr:uid="{00000000-0005-0000-0000-0000EC010000}"/>
    <cellStyle name="Navadno 10 117 3" xfId="3719" xr:uid="{1595801B-E0DB-47D5-99E2-7123AF1114E5}"/>
    <cellStyle name="Navadno 10 118" xfId="2097" xr:uid="{00000000-0005-0000-0000-0000ED010000}"/>
    <cellStyle name="Navadno 10 118 2" xfId="3720" xr:uid="{9C156723-BB97-4EB0-A5F9-374AFA746456}"/>
    <cellStyle name="Navadno 10 119" xfId="2098" xr:uid="{00000000-0005-0000-0000-0000EE010000}"/>
    <cellStyle name="Navadno 10 119 2" xfId="3721" xr:uid="{440E1C10-0895-4DE5-A681-43A4E911F9E9}"/>
    <cellStyle name="Navadno 10 12" xfId="21" xr:uid="{00000000-0005-0000-0000-0000EF010000}"/>
    <cellStyle name="Navadno 10 12 2" xfId="2099" xr:uid="{00000000-0005-0000-0000-0000F0010000}"/>
    <cellStyle name="Navadno 10 12 2 2" xfId="3722" xr:uid="{A8338C6D-C61C-432B-8643-2C347FB1E26B}"/>
    <cellStyle name="Navadno 10 12 3" xfId="2100" xr:uid="{00000000-0005-0000-0000-0000F1010000}"/>
    <cellStyle name="Navadno 10 12 3 2" xfId="3723" xr:uid="{C287EFD7-6B02-492A-ACBE-779E2AE1BE8E}"/>
    <cellStyle name="Navadno 10 12 4" xfId="3598" xr:uid="{00000000-0005-0000-0000-0000F2010000}"/>
    <cellStyle name="Navadno 10 12_2008-145 BRINJE- POPIS VODA" xfId="2101" xr:uid="{00000000-0005-0000-0000-0000F3010000}"/>
    <cellStyle name="Navadno 10 120" xfId="2102" xr:uid="{00000000-0005-0000-0000-0000F4010000}"/>
    <cellStyle name="Navadno 10 120 2" xfId="3724" xr:uid="{FA982CA3-01D4-4AB5-ADB3-6BA7FE96E514}"/>
    <cellStyle name="Navadno 10 121" xfId="2103" xr:uid="{00000000-0005-0000-0000-0000F5010000}"/>
    <cellStyle name="Navadno 10 121 2" xfId="3725" xr:uid="{DD80BE23-FC62-430C-B39B-F4ED10F07479}"/>
    <cellStyle name="Navadno 10 122" xfId="2104" xr:uid="{00000000-0005-0000-0000-0000F6010000}"/>
    <cellStyle name="Navadno 10 122 2" xfId="3726" xr:uid="{AA9BCC26-9AD7-4D6A-8C13-F71651227376}"/>
    <cellStyle name="Navadno 10 123" xfId="2105" xr:uid="{00000000-0005-0000-0000-0000F7010000}"/>
    <cellStyle name="Navadno 10 123 2" xfId="3727" xr:uid="{7FA27D19-B27C-4248-A1AE-FF59DCAF92DE}"/>
    <cellStyle name="Navadno 10 124" xfId="2106" xr:uid="{00000000-0005-0000-0000-0000F8010000}"/>
    <cellStyle name="Navadno 10 124 2" xfId="3728" xr:uid="{A5E596BD-4311-4BB0-A2D6-E62DFA0CBC4C}"/>
    <cellStyle name="Navadno 10 125" xfId="2107" xr:uid="{00000000-0005-0000-0000-0000F9010000}"/>
    <cellStyle name="Navadno 10 125 2" xfId="3729" xr:uid="{0ACEB3EF-6E1D-4FE3-B840-286DA258B659}"/>
    <cellStyle name="Navadno 10 126" xfId="2108" xr:uid="{00000000-0005-0000-0000-0000FA010000}"/>
    <cellStyle name="Navadno 10 126 2" xfId="3730" xr:uid="{4F376EA0-3935-4107-8788-1FBE65E92B9A}"/>
    <cellStyle name="Navadno 10 127" xfId="2109" xr:uid="{00000000-0005-0000-0000-0000FB010000}"/>
    <cellStyle name="Navadno 10 127 2" xfId="3731" xr:uid="{492AF4F1-1B6C-400A-BDB4-C0A251FB69FA}"/>
    <cellStyle name="Navadno 10 128" xfId="2110" xr:uid="{00000000-0005-0000-0000-0000FC010000}"/>
    <cellStyle name="Navadno 10 128 2" xfId="3732" xr:uid="{F5F320B1-FDBB-4ACB-A1D9-F241309710AA}"/>
    <cellStyle name="Navadno 10 129" xfId="2111" xr:uid="{00000000-0005-0000-0000-0000FD010000}"/>
    <cellStyle name="Navadno 10 129 2" xfId="3733" xr:uid="{58347C08-0229-4E07-BD90-D9AF3F2099BD}"/>
    <cellStyle name="Navadno 10 13" xfId="22" xr:uid="{00000000-0005-0000-0000-0000FE010000}"/>
    <cellStyle name="Navadno 10 13 2" xfId="2112" xr:uid="{00000000-0005-0000-0000-0000FF010000}"/>
    <cellStyle name="Navadno 10 13 2 2" xfId="3734" xr:uid="{F9BBD47C-14F7-48B5-9E51-B3BCDF4E33BE}"/>
    <cellStyle name="Navadno 10 13 3" xfId="2113" xr:uid="{00000000-0005-0000-0000-000000020000}"/>
    <cellStyle name="Navadno 10 13 3 2" xfId="3735" xr:uid="{64D9636B-3818-41A3-B9E5-6E0DBE7578E0}"/>
    <cellStyle name="Navadno 10 13 4" xfId="3599" xr:uid="{00000000-0005-0000-0000-000001020000}"/>
    <cellStyle name="Navadno 10 13_2008-145 BRINJE- POPIS VODA" xfId="2114" xr:uid="{00000000-0005-0000-0000-000002020000}"/>
    <cellStyle name="Navadno 10 130" xfId="2115" xr:uid="{00000000-0005-0000-0000-000003020000}"/>
    <cellStyle name="Navadno 10 130 2" xfId="3736" xr:uid="{94C55B76-9A1C-4FD8-A922-B7C9BB9F9B3C}"/>
    <cellStyle name="Navadno 10 131" xfId="2116" xr:uid="{00000000-0005-0000-0000-000004020000}"/>
    <cellStyle name="Navadno 10 131 2" xfId="3737" xr:uid="{3A6931C6-56FA-4F32-842D-593695AA2633}"/>
    <cellStyle name="Navadno 10 132" xfId="2117" xr:uid="{00000000-0005-0000-0000-000005020000}"/>
    <cellStyle name="Navadno 10 132 2" xfId="3738" xr:uid="{5DDBCB29-43DC-4A66-8354-5C4290189FA5}"/>
    <cellStyle name="Navadno 10 133" xfId="2118" xr:uid="{00000000-0005-0000-0000-000006020000}"/>
    <cellStyle name="Navadno 10 133 2" xfId="3739" xr:uid="{EC0A4A91-CB3D-4374-8628-E5EA4EF9BBD6}"/>
    <cellStyle name="Navadno 10 134" xfId="3578" xr:uid="{00000000-0005-0000-0000-000007020000}"/>
    <cellStyle name="Navadno 10 14" xfId="23" xr:uid="{00000000-0005-0000-0000-000008020000}"/>
    <cellStyle name="Navadno 10 14 2" xfId="2119" xr:uid="{00000000-0005-0000-0000-000009020000}"/>
    <cellStyle name="Navadno 10 14 2 2" xfId="3740" xr:uid="{56AF3038-C24C-47E7-8A9B-02A42FBF8375}"/>
    <cellStyle name="Navadno 10 14 3" xfId="2120" xr:uid="{00000000-0005-0000-0000-00000A020000}"/>
    <cellStyle name="Navadno 10 14 3 2" xfId="3741" xr:uid="{21738D48-2E82-4A10-A33C-C211F80FE1C4}"/>
    <cellStyle name="Navadno 10 14 4" xfId="3600" xr:uid="{00000000-0005-0000-0000-00000B020000}"/>
    <cellStyle name="Navadno 10 14_2008-145 BRINJE- POPIS VODA" xfId="2121" xr:uid="{00000000-0005-0000-0000-00000C020000}"/>
    <cellStyle name="Navadno 10 15" xfId="24" xr:uid="{00000000-0005-0000-0000-00000D020000}"/>
    <cellStyle name="Navadno 10 15 2" xfId="2122" xr:uid="{00000000-0005-0000-0000-00000E020000}"/>
    <cellStyle name="Navadno 10 15 2 2" xfId="3742" xr:uid="{7BE8C840-A33C-461E-A37A-77B428E05588}"/>
    <cellStyle name="Navadno 10 15 3" xfId="2123" xr:uid="{00000000-0005-0000-0000-00000F020000}"/>
    <cellStyle name="Navadno 10 15 3 2" xfId="3743" xr:uid="{BD55A740-5735-4F6D-97CB-DCAA1F604A64}"/>
    <cellStyle name="Navadno 10 15 4" xfId="3601" xr:uid="{00000000-0005-0000-0000-000010020000}"/>
    <cellStyle name="Navadno 10 15_2008-145 BRINJE- POPIS VODA" xfId="2124" xr:uid="{00000000-0005-0000-0000-000011020000}"/>
    <cellStyle name="Navadno 10 16" xfId="25" xr:uid="{00000000-0005-0000-0000-000012020000}"/>
    <cellStyle name="Navadno 10 16 2" xfId="2125" xr:uid="{00000000-0005-0000-0000-000013020000}"/>
    <cellStyle name="Navadno 10 16 2 2" xfId="3744" xr:uid="{4F4579A1-72C2-4DF5-BD76-8E8351DC008E}"/>
    <cellStyle name="Navadno 10 16 3" xfId="2126" xr:uid="{00000000-0005-0000-0000-000014020000}"/>
    <cellStyle name="Navadno 10 16 3 2" xfId="3745" xr:uid="{CAF6DCC6-1BC7-4364-B3EF-F66F7470B140}"/>
    <cellStyle name="Navadno 10 16 4" xfId="3602" xr:uid="{00000000-0005-0000-0000-000015020000}"/>
    <cellStyle name="Navadno 10 16_2008-145 BRINJE- POPIS VODA" xfId="2127" xr:uid="{00000000-0005-0000-0000-000016020000}"/>
    <cellStyle name="Navadno 10 17" xfId="26" xr:uid="{00000000-0005-0000-0000-000017020000}"/>
    <cellStyle name="Navadno 10 17 2" xfId="2128" xr:uid="{00000000-0005-0000-0000-000018020000}"/>
    <cellStyle name="Navadno 10 17 2 2" xfId="3746" xr:uid="{11CA8EDD-72DA-42D7-B1D2-483194167D8D}"/>
    <cellStyle name="Navadno 10 17 3" xfId="2129" xr:uid="{00000000-0005-0000-0000-000019020000}"/>
    <cellStyle name="Navadno 10 17 3 2" xfId="3747" xr:uid="{34600813-95A6-40A3-9A68-CDB52D97EC99}"/>
    <cellStyle name="Navadno 10 17 4" xfId="3603" xr:uid="{00000000-0005-0000-0000-00001A020000}"/>
    <cellStyle name="Navadno 10 17_2008-145 BRINJE- POPIS VODA" xfId="2130" xr:uid="{00000000-0005-0000-0000-00001B020000}"/>
    <cellStyle name="Navadno 10 18" xfId="27" xr:uid="{00000000-0005-0000-0000-00001C020000}"/>
    <cellStyle name="Navadno 10 18 2" xfId="2131" xr:uid="{00000000-0005-0000-0000-00001D020000}"/>
    <cellStyle name="Navadno 10 18 2 2" xfId="3748" xr:uid="{F4473090-6F82-4455-B491-327D6CA75C8A}"/>
    <cellStyle name="Navadno 10 18 3" xfId="2132" xr:uid="{00000000-0005-0000-0000-00001E020000}"/>
    <cellStyle name="Navadno 10 18 3 2" xfId="3749" xr:uid="{365DBA2C-2699-4C31-9FEE-DB5DF90EA3B0}"/>
    <cellStyle name="Navadno 10 18 4" xfId="3604" xr:uid="{00000000-0005-0000-0000-00001F020000}"/>
    <cellStyle name="Navadno 10 18_2008-145 BRINJE- POPIS VODA" xfId="2133" xr:uid="{00000000-0005-0000-0000-000020020000}"/>
    <cellStyle name="Navadno 10 19" xfId="28" xr:uid="{00000000-0005-0000-0000-000021020000}"/>
    <cellStyle name="Navadno 10 19 2" xfId="2134" xr:uid="{00000000-0005-0000-0000-000022020000}"/>
    <cellStyle name="Navadno 10 19 2 2" xfId="3750" xr:uid="{B388AFCD-2669-47F6-B0D9-BEABD9B61828}"/>
    <cellStyle name="Navadno 10 19 3" xfId="2135" xr:uid="{00000000-0005-0000-0000-000023020000}"/>
    <cellStyle name="Navadno 10 19 3 2" xfId="3751" xr:uid="{0107EBBA-9544-49FA-B8E6-F9FFAEDC817E}"/>
    <cellStyle name="Navadno 10 19 4" xfId="3605" xr:uid="{00000000-0005-0000-0000-000024020000}"/>
    <cellStyle name="Navadno 10 19_2008-145 BRINJE- POPIS VODA" xfId="2136" xr:uid="{00000000-0005-0000-0000-000025020000}"/>
    <cellStyle name="Navadno 10 2" xfId="29" xr:uid="{00000000-0005-0000-0000-000026020000}"/>
    <cellStyle name="Navadno 10 2 2" xfId="2137" xr:uid="{00000000-0005-0000-0000-000027020000}"/>
    <cellStyle name="Navadno 10 2 2 2" xfId="3752" xr:uid="{376161B5-B9FD-4BEE-9F25-56641ECA6874}"/>
    <cellStyle name="Navadno 10 2 3" xfId="2138" xr:uid="{00000000-0005-0000-0000-000028020000}"/>
    <cellStyle name="Navadno 10 2 3 2" xfId="3753" xr:uid="{08FED557-A361-4BAA-9361-7EDDA66030A0}"/>
    <cellStyle name="Navadno 10 2 4" xfId="3606" xr:uid="{00000000-0005-0000-0000-000029020000}"/>
    <cellStyle name="Navadno 10 2_2008-145 BRINJE- POPIS VODA" xfId="2139" xr:uid="{00000000-0005-0000-0000-00002A020000}"/>
    <cellStyle name="Navadno 10 20" xfId="30" xr:uid="{00000000-0005-0000-0000-00002B020000}"/>
    <cellStyle name="Navadno 10 20 2" xfId="2140" xr:uid="{00000000-0005-0000-0000-00002C020000}"/>
    <cellStyle name="Navadno 10 20 2 2" xfId="3754" xr:uid="{F1C4A5C6-0382-47F8-86D2-59F9D992AC3E}"/>
    <cellStyle name="Navadno 10 20 3" xfId="2141" xr:uid="{00000000-0005-0000-0000-00002D020000}"/>
    <cellStyle name="Navadno 10 20 3 2" xfId="3755" xr:uid="{61B10031-F173-4E89-A72A-9FB0966652C0}"/>
    <cellStyle name="Navadno 10 20 4" xfId="3607" xr:uid="{00000000-0005-0000-0000-00002E020000}"/>
    <cellStyle name="Navadno 10 20_2008-145 BRINJE- POPIS VODA" xfId="2142" xr:uid="{00000000-0005-0000-0000-00002F020000}"/>
    <cellStyle name="Navadno 10 21" xfId="31" xr:uid="{00000000-0005-0000-0000-000030020000}"/>
    <cellStyle name="Navadno 10 21 2" xfId="2143" xr:uid="{00000000-0005-0000-0000-000031020000}"/>
    <cellStyle name="Navadno 10 21 2 2" xfId="3756" xr:uid="{8ECDE07F-6B99-4C61-8AE1-527CEDF8C32A}"/>
    <cellStyle name="Navadno 10 21 3" xfId="2144" xr:uid="{00000000-0005-0000-0000-000032020000}"/>
    <cellStyle name="Navadno 10 21 3 2" xfId="3757" xr:uid="{01F400BB-080C-43CA-AEDF-F3D4430A997A}"/>
    <cellStyle name="Navadno 10 21 4" xfId="3608" xr:uid="{00000000-0005-0000-0000-000033020000}"/>
    <cellStyle name="Navadno 10 21_2008-145 BRINJE- POPIS VODA" xfId="2145" xr:uid="{00000000-0005-0000-0000-000034020000}"/>
    <cellStyle name="Navadno 10 22" xfId="32" xr:uid="{00000000-0005-0000-0000-000035020000}"/>
    <cellStyle name="Navadno 10 22 2" xfId="2146" xr:uid="{00000000-0005-0000-0000-000036020000}"/>
    <cellStyle name="Navadno 10 22 2 2" xfId="3758" xr:uid="{20E9E038-3C33-42DB-AE3E-2865714AA0D2}"/>
    <cellStyle name="Navadno 10 22 3" xfId="2147" xr:uid="{00000000-0005-0000-0000-000037020000}"/>
    <cellStyle name="Navadno 10 22 3 2" xfId="3759" xr:uid="{005BF9D2-D012-4736-A960-8122AE4C7469}"/>
    <cellStyle name="Navadno 10 22 4" xfId="3609" xr:uid="{00000000-0005-0000-0000-000038020000}"/>
    <cellStyle name="Navadno 10 22_2008-145 BRINJE- POPIS VODA" xfId="2148" xr:uid="{00000000-0005-0000-0000-000039020000}"/>
    <cellStyle name="Navadno 10 23" xfId="33" xr:uid="{00000000-0005-0000-0000-00003A020000}"/>
    <cellStyle name="Navadno 10 23 2" xfId="2149" xr:uid="{00000000-0005-0000-0000-00003B020000}"/>
    <cellStyle name="Navadno 10 23 2 2" xfId="3760" xr:uid="{019846D6-4A17-4E85-9DED-0FAEA448C0F8}"/>
    <cellStyle name="Navadno 10 23 3" xfId="2150" xr:uid="{00000000-0005-0000-0000-00003C020000}"/>
    <cellStyle name="Navadno 10 23 3 2" xfId="3761" xr:uid="{E6D81251-FF0B-43E3-ABA8-8C5A4D523DFF}"/>
    <cellStyle name="Navadno 10 23 4" xfId="3610" xr:uid="{00000000-0005-0000-0000-00003D020000}"/>
    <cellStyle name="Navadno 10 23_2008-145 BRINJE- POPIS VODA" xfId="2151" xr:uid="{00000000-0005-0000-0000-00003E020000}"/>
    <cellStyle name="Navadno 10 24" xfId="34" xr:uid="{00000000-0005-0000-0000-00003F020000}"/>
    <cellStyle name="Navadno 10 24 2" xfId="2152" xr:uid="{00000000-0005-0000-0000-000040020000}"/>
    <cellStyle name="Navadno 10 24 2 2" xfId="3762" xr:uid="{51BB105E-606D-4524-B738-CDE43E036D2F}"/>
    <cellStyle name="Navadno 10 24 3" xfId="2153" xr:uid="{00000000-0005-0000-0000-000041020000}"/>
    <cellStyle name="Navadno 10 24 3 2" xfId="3763" xr:uid="{85938105-9D75-4A32-9D17-5369BA04C848}"/>
    <cellStyle name="Navadno 10 24 4" xfId="3611" xr:uid="{00000000-0005-0000-0000-000042020000}"/>
    <cellStyle name="Navadno 10 24_2008-145 BRINJE- POPIS VODA" xfId="2154" xr:uid="{00000000-0005-0000-0000-000043020000}"/>
    <cellStyle name="Navadno 10 25" xfId="35" xr:uid="{00000000-0005-0000-0000-000044020000}"/>
    <cellStyle name="Navadno 10 25 2" xfId="2155" xr:uid="{00000000-0005-0000-0000-000045020000}"/>
    <cellStyle name="Navadno 10 25 2 2" xfId="3764" xr:uid="{C5AD75F7-9A96-4D30-B9BA-5BEA694CAC14}"/>
    <cellStyle name="Navadno 10 25 3" xfId="2156" xr:uid="{00000000-0005-0000-0000-000046020000}"/>
    <cellStyle name="Navadno 10 25 3 2" xfId="3765" xr:uid="{4696E442-1571-4465-8C79-8B5AE6FF6242}"/>
    <cellStyle name="Navadno 10 25 4" xfId="3612" xr:uid="{00000000-0005-0000-0000-000047020000}"/>
    <cellStyle name="Navadno 10 25_2008-145 BRINJE- POPIS VODA" xfId="2157" xr:uid="{00000000-0005-0000-0000-000048020000}"/>
    <cellStyle name="Navadno 10 26" xfId="36" xr:uid="{00000000-0005-0000-0000-000049020000}"/>
    <cellStyle name="Navadno 10 26 2" xfId="2158" xr:uid="{00000000-0005-0000-0000-00004A020000}"/>
    <cellStyle name="Navadno 10 26 2 2" xfId="3766" xr:uid="{2FE755D9-E6A8-455E-B186-405CEEFD6869}"/>
    <cellStyle name="Navadno 10 26 3" xfId="2159" xr:uid="{00000000-0005-0000-0000-00004B020000}"/>
    <cellStyle name="Navadno 10 26 3 2" xfId="3767" xr:uid="{8D21F6C5-ABBA-43A6-A089-C641CFDAB324}"/>
    <cellStyle name="Navadno 10 26 4" xfId="3613" xr:uid="{00000000-0005-0000-0000-00004C020000}"/>
    <cellStyle name="Navadno 10 26_2008-145 BRINJE- POPIS VODA" xfId="2160" xr:uid="{00000000-0005-0000-0000-00004D020000}"/>
    <cellStyle name="Navadno 10 27" xfId="37" xr:uid="{00000000-0005-0000-0000-00004E020000}"/>
    <cellStyle name="Navadno 10 27 2" xfId="2161" xr:uid="{00000000-0005-0000-0000-00004F020000}"/>
    <cellStyle name="Navadno 10 27 2 2" xfId="3768" xr:uid="{AB4BC5CB-8CD8-4DFE-82F3-A906AD6722E1}"/>
    <cellStyle name="Navadno 10 27 3" xfId="2162" xr:uid="{00000000-0005-0000-0000-000050020000}"/>
    <cellStyle name="Navadno 10 27 3 2" xfId="3769" xr:uid="{9E771972-C29A-4820-AF8A-1B6960557F4C}"/>
    <cellStyle name="Navadno 10 27 4" xfId="3614" xr:uid="{00000000-0005-0000-0000-000051020000}"/>
    <cellStyle name="Navadno 10 27_2008-145 BRINJE- POPIS VODA" xfId="2163" xr:uid="{00000000-0005-0000-0000-000052020000}"/>
    <cellStyle name="Navadno 10 28" xfId="38" xr:uid="{00000000-0005-0000-0000-000053020000}"/>
    <cellStyle name="Navadno 10 28 2" xfId="2164" xr:uid="{00000000-0005-0000-0000-000054020000}"/>
    <cellStyle name="Navadno 10 28 2 2" xfId="3770" xr:uid="{970AAAA9-8815-4427-963A-97954CED9020}"/>
    <cellStyle name="Navadno 10 28 3" xfId="2165" xr:uid="{00000000-0005-0000-0000-000055020000}"/>
    <cellStyle name="Navadno 10 28 3 2" xfId="3771" xr:uid="{4B5BA6BD-18D6-4E4B-AF2D-A439CE977EDB}"/>
    <cellStyle name="Navadno 10 28 4" xfId="3615" xr:uid="{00000000-0005-0000-0000-000056020000}"/>
    <cellStyle name="Navadno 10 28_2008-145 BRINJE- POPIS VODA" xfId="2166" xr:uid="{00000000-0005-0000-0000-000057020000}"/>
    <cellStyle name="Navadno 10 29" xfId="39" xr:uid="{00000000-0005-0000-0000-000058020000}"/>
    <cellStyle name="Navadno 10 29 2" xfId="2167" xr:uid="{00000000-0005-0000-0000-000059020000}"/>
    <cellStyle name="Navadno 10 29 2 2" xfId="3772" xr:uid="{6CDBC7A8-A20E-42C6-BA1F-881CD9FF07D8}"/>
    <cellStyle name="Navadno 10 29 3" xfId="2168" xr:uid="{00000000-0005-0000-0000-00005A020000}"/>
    <cellStyle name="Navadno 10 29 3 2" xfId="3773" xr:uid="{9E63E84C-3DB1-4252-86CC-954E535467E4}"/>
    <cellStyle name="Navadno 10 29 4" xfId="3616" xr:uid="{00000000-0005-0000-0000-00005B020000}"/>
    <cellStyle name="Navadno 10 29_2008-145 BRINJE- POPIS VODA" xfId="2169" xr:uid="{00000000-0005-0000-0000-00005C020000}"/>
    <cellStyle name="Navadno 10 3" xfId="40" xr:uid="{00000000-0005-0000-0000-00005D020000}"/>
    <cellStyle name="Navadno 10 3 2" xfId="2170" xr:uid="{00000000-0005-0000-0000-00005E020000}"/>
    <cellStyle name="Navadno 10 3 2 2" xfId="3774" xr:uid="{5997A93C-8AA0-44AF-8A0A-EF9331D827B7}"/>
    <cellStyle name="Navadno 10 3 3" xfId="2171" xr:uid="{00000000-0005-0000-0000-00005F020000}"/>
    <cellStyle name="Navadno 10 3 3 2" xfId="3775" xr:uid="{928B0930-4824-4D85-AC3A-E13CB80F7F8F}"/>
    <cellStyle name="Navadno 10 3 4" xfId="3617" xr:uid="{00000000-0005-0000-0000-000060020000}"/>
    <cellStyle name="Navadno 10 3_2008-145 BRINJE- POPIS VODA" xfId="2172" xr:uid="{00000000-0005-0000-0000-000061020000}"/>
    <cellStyle name="Navadno 10 30" xfId="41" xr:uid="{00000000-0005-0000-0000-000062020000}"/>
    <cellStyle name="Navadno 10 30 2" xfId="2173" xr:uid="{00000000-0005-0000-0000-000063020000}"/>
    <cellStyle name="Navadno 10 30 2 2" xfId="3776" xr:uid="{1FA6F6E7-A279-4BE4-82A3-00CC7D2BBC9B}"/>
    <cellStyle name="Navadno 10 30 3" xfId="2174" xr:uid="{00000000-0005-0000-0000-000064020000}"/>
    <cellStyle name="Navadno 10 30 3 2" xfId="3777" xr:uid="{8986297E-66A7-4E03-BC25-CDBE3063EBAE}"/>
    <cellStyle name="Navadno 10 30 4" xfId="3618" xr:uid="{00000000-0005-0000-0000-000065020000}"/>
    <cellStyle name="Navadno 10 30_2008-145 BRINJE- POPIS VODA" xfId="2175" xr:uid="{00000000-0005-0000-0000-000066020000}"/>
    <cellStyle name="Navadno 10 31" xfId="42" xr:uid="{00000000-0005-0000-0000-000067020000}"/>
    <cellStyle name="Navadno 10 31 2" xfId="2176" xr:uid="{00000000-0005-0000-0000-000068020000}"/>
    <cellStyle name="Navadno 10 31 2 2" xfId="3778" xr:uid="{F2AE4752-1EB8-4A4A-9E07-CAD8057D2875}"/>
    <cellStyle name="Navadno 10 31 3" xfId="2177" xr:uid="{00000000-0005-0000-0000-000069020000}"/>
    <cellStyle name="Navadno 10 31 3 2" xfId="3779" xr:uid="{9A4D61BB-C18B-42FC-812C-B57CDAC1DA95}"/>
    <cellStyle name="Navadno 10 31 4" xfId="3619" xr:uid="{00000000-0005-0000-0000-00006A020000}"/>
    <cellStyle name="Navadno 10 31_2008-145 BRINJE- POPIS VODA" xfId="2178" xr:uid="{00000000-0005-0000-0000-00006B020000}"/>
    <cellStyle name="Navadno 10 32" xfId="43" xr:uid="{00000000-0005-0000-0000-00006C020000}"/>
    <cellStyle name="Navadno 10 32 2" xfId="2179" xr:uid="{00000000-0005-0000-0000-00006D020000}"/>
    <cellStyle name="Navadno 10 32 2 2" xfId="3780" xr:uid="{FAA0DA22-5F15-4BED-848B-00131C1FB128}"/>
    <cellStyle name="Navadno 10 32 3" xfId="2180" xr:uid="{00000000-0005-0000-0000-00006E020000}"/>
    <cellStyle name="Navadno 10 32 3 2" xfId="3781" xr:uid="{95B4BED5-3E53-431C-804D-7E11C155539C}"/>
    <cellStyle name="Navadno 10 32 4" xfId="3620" xr:uid="{00000000-0005-0000-0000-00006F020000}"/>
    <cellStyle name="Navadno 10 32_2008-145 BRINJE- POPIS VODA" xfId="2181" xr:uid="{00000000-0005-0000-0000-000070020000}"/>
    <cellStyle name="Navadno 10 33" xfId="44" xr:uid="{00000000-0005-0000-0000-000071020000}"/>
    <cellStyle name="Navadno 10 33 2" xfId="3621" xr:uid="{00000000-0005-0000-0000-000072020000}"/>
    <cellStyle name="Navadno 10 34" xfId="45" xr:uid="{00000000-0005-0000-0000-000073020000}"/>
    <cellStyle name="Navadno 10 34 2" xfId="3622" xr:uid="{00000000-0005-0000-0000-000074020000}"/>
    <cellStyle name="Navadno 10 35" xfId="46" xr:uid="{00000000-0005-0000-0000-000075020000}"/>
    <cellStyle name="Navadno 10 35 2" xfId="3623" xr:uid="{00000000-0005-0000-0000-000076020000}"/>
    <cellStyle name="Navadno 10 36" xfId="47" xr:uid="{00000000-0005-0000-0000-000077020000}"/>
    <cellStyle name="Navadno 10 36 2" xfId="3624" xr:uid="{00000000-0005-0000-0000-000078020000}"/>
    <cellStyle name="Navadno 10 37" xfId="48" xr:uid="{00000000-0005-0000-0000-000079020000}"/>
    <cellStyle name="Navadno 10 37 2" xfId="3625" xr:uid="{00000000-0005-0000-0000-00007A020000}"/>
    <cellStyle name="Navadno 10 38" xfId="49" xr:uid="{00000000-0005-0000-0000-00007B020000}"/>
    <cellStyle name="Navadno 10 38 2" xfId="3626" xr:uid="{00000000-0005-0000-0000-00007C020000}"/>
    <cellStyle name="Navadno 10 39" xfId="50" xr:uid="{00000000-0005-0000-0000-00007D020000}"/>
    <cellStyle name="Navadno 10 39 2" xfId="3627" xr:uid="{00000000-0005-0000-0000-00007E020000}"/>
    <cellStyle name="Navadno 10 4" xfId="51" xr:uid="{00000000-0005-0000-0000-00007F020000}"/>
    <cellStyle name="Navadno 10 4 2" xfId="2182" xr:uid="{00000000-0005-0000-0000-000080020000}"/>
    <cellStyle name="Navadno 10 4 2 2" xfId="3782" xr:uid="{788D64F3-3399-40F4-AB63-900CF8BAD38B}"/>
    <cellStyle name="Navadno 10 4 3" xfId="2183" xr:uid="{00000000-0005-0000-0000-000081020000}"/>
    <cellStyle name="Navadno 10 4 3 2" xfId="3783" xr:uid="{C7AF1D51-586E-43E7-867D-4426D49334DA}"/>
    <cellStyle name="Navadno 10 4 4" xfId="3628" xr:uid="{00000000-0005-0000-0000-000082020000}"/>
    <cellStyle name="Navadno 10 4_2008-145 BRINJE- POPIS VODA" xfId="2184" xr:uid="{00000000-0005-0000-0000-000083020000}"/>
    <cellStyle name="Navadno 10 40" xfId="52" xr:uid="{00000000-0005-0000-0000-000084020000}"/>
    <cellStyle name="Navadno 10 40 2" xfId="3629" xr:uid="{00000000-0005-0000-0000-000085020000}"/>
    <cellStyle name="Navadno 10 41" xfId="53" xr:uid="{00000000-0005-0000-0000-000086020000}"/>
    <cellStyle name="Navadno 10 41 2" xfId="3630" xr:uid="{00000000-0005-0000-0000-000087020000}"/>
    <cellStyle name="Navadno 10 42" xfId="54" xr:uid="{00000000-0005-0000-0000-000088020000}"/>
    <cellStyle name="Navadno 10 42 2" xfId="3631" xr:uid="{00000000-0005-0000-0000-000089020000}"/>
    <cellStyle name="Navadno 10 43" xfId="55" xr:uid="{00000000-0005-0000-0000-00008A020000}"/>
    <cellStyle name="Navadno 10 43 2" xfId="3632" xr:uid="{00000000-0005-0000-0000-00008B020000}"/>
    <cellStyle name="Navadno 10 44" xfId="56" xr:uid="{00000000-0005-0000-0000-00008C020000}"/>
    <cellStyle name="Navadno 10 44 2" xfId="3633" xr:uid="{00000000-0005-0000-0000-00008D020000}"/>
    <cellStyle name="Navadno 10 45" xfId="57" xr:uid="{00000000-0005-0000-0000-00008E020000}"/>
    <cellStyle name="Navadno 10 45 2" xfId="3634" xr:uid="{00000000-0005-0000-0000-00008F020000}"/>
    <cellStyle name="Navadno 10 46" xfId="58" xr:uid="{00000000-0005-0000-0000-000090020000}"/>
    <cellStyle name="Navadno 10 46 2" xfId="3635" xr:uid="{00000000-0005-0000-0000-000091020000}"/>
    <cellStyle name="Navadno 10 47" xfId="59" xr:uid="{00000000-0005-0000-0000-000092020000}"/>
    <cellStyle name="Navadno 10 47 2" xfId="3636" xr:uid="{00000000-0005-0000-0000-000093020000}"/>
    <cellStyle name="Navadno 10 48" xfId="60" xr:uid="{00000000-0005-0000-0000-000094020000}"/>
    <cellStyle name="Navadno 10 48 2" xfId="3637" xr:uid="{00000000-0005-0000-0000-000095020000}"/>
    <cellStyle name="Navadno 10 49" xfId="61" xr:uid="{00000000-0005-0000-0000-000096020000}"/>
    <cellStyle name="Navadno 10 49 2" xfId="3638" xr:uid="{00000000-0005-0000-0000-000097020000}"/>
    <cellStyle name="Navadno 10 5" xfId="62" xr:uid="{00000000-0005-0000-0000-000098020000}"/>
    <cellStyle name="Navadno 10 5 2" xfId="2185" xr:uid="{00000000-0005-0000-0000-000099020000}"/>
    <cellStyle name="Navadno 10 5 2 2" xfId="3784" xr:uid="{AEB8D78C-CE05-4A59-B17A-732D0B12C7EF}"/>
    <cellStyle name="Navadno 10 5 3" xfId="2186" xr:uid="{00000000-0005-0000-0000-00009A020000}"/>
    <cellStyle name="Navadno 10 5 3 2" xfId="3785" xr:uid="{1E5F4B8F-66DA-4808-8F07-4616786B16FE}"/>
    <cellStyle name="Navadno 10 5 4" xfId="3639" xr:uid="{00000000-0005-0000-0000-00009B020000}"/>
    <cellStyle name="Navadno 10 5_2008-145 BRINJE- POPIS VODA" xfId="2187" xr:uid="{00000000-0005-0000-0000-00009C020000}"/>
    <cellStyle name="Navadno 10 50" xfId="63" xr:uid="{00000000-0005-0000-0000-00009D020000}"/>
    <cellStyle name="Navadno 10 50 2" xfId="3640" xr:uid="{00000000-0005-0000-0000-00009E020000}"/>
    <cellStyle name="Navadno 10 51" xfId="64" xr:uid="{00000000-0005-0000-0000-00009F020000}"/>
    <cellStyle name="Navadno 10 51 2" xfId="3641" xr:uid="{00000000-0005-0000-0000-0000A0020000}"/>
    <cellStyle name="Navadno 10 52" xfId="65" xr:uid="{00000000-0005-0000-0000-0000A1020000}"/>
    <cellStyle name="Navadno 10 52 2" xfId="3642" xr:uid="{00000000-0005-0000-0000-0000A2020000}"/>
    <cellStyle name="Navadno 10 53" xfId="66" xr:uid="{00000000-0005-0000-0000-0000A3020000}"/>
    <cellStyle name="Navadno 10 53 2" xfId="3643" xr:uid="{00000000-0005-0000-0000-0000A4020000}"/>
    <cellStyle name="Navadno 10 54" xfId="67" xr:uid="{00000000-0005-0000-0000-0000A5020000}"/>
    <cellStyle name="Navadno 10 54 2" xfId="3644" xr:uid="{00000000-0005-0000-0000-0000A6020000}"/>
    <cellStyle name="Navadno 10 55" xfId="68" xr:uid="{00000000-0005-0000-0000-0000A7020000}"/>
    <cellStyle name="Navadno 10 55 2" xfId="3645" xr:uid="{00000000-0005-0000-0000-0000A8020000}"/>
    <cellStyle name="Navadno 10 56" xfId="69" xr:uid="{00000000-0005-0000-0000-0000A9020000}"/>
    <cellStyle name="Navadno 10 56 2" xfId="3646" xr:uid="{00000000-0005-0000-0000-0000AA020000}"/>
    <cellStyle name="Navadno 10 57" xfId="70" xr:uid="{00000000-0005-0000-0000-0000AB020000}"/>
    <cellStyle name="Navadno 10 57 2" xfId="3647" xr:uid="{00000000-0005-0000-0000-0000AC020000}"/>
    <cellStyle name="Navadno 10 58" xfId="71" xr:uid="{00000000-0005-0000-0000-0000AD020000}"/>
    <cellStyle name="Navadno 10 58 2" xfId="3648" xr:uid="{00000000-0005-0000-0000-0000AE020000}"/>
    <cellStyle name="Navadno 10 59" xfId="72" xr:uid="{00000000-0005-0000-0000-0000AF020000}"/>
    <cellStyle name="Navadno 10 59 2" xfId="3649" xr:uid="{00000000-0005-0000-0000-0000B0020000}"/>
    <cellStyle name="Navadno 10 6" xfId="73" xr:uid="{00000000-0005-0000-0000-0000B1020000}"/>
    <cellStyle name="Navadno 10 6 2" xfId="2188" xr:uid="{00000000-0005-0000-0000-0000B2020000}"/>
    <cellStyle name="Navadno 10 6 2 2" xfId="3786" xr:uid="{B3F4B09E-2EF2-4C55-8F53-CCA9221BF4F1}"/>
    <cellStyle name="Navadno 10 6 3" xfId="2189" xr:uid="{00000000-0005-0000-0000-0000B3020000}"/>
    <cellStyle name="Navadno 10 6 3 2" xfId="3787" xr:uid="{A33A348B-55DF-4462-BDAD-3F432D9B88E1}"/>
    <cellStyle name="Navadno 10 6 4" xfId="3650" xr:uid="{00000000-0005-0000-0000-0000B4020000}"/>
    <cellStyle name="Navadno 10 6_2008-145 BRINJE- POPIS VODA" xfId="2190" xr:uid="{00000000-0005-0000-0000-0000B5020000}"/>
    <cellStyle name="Navadno 10 60" xfId="74" xr:uid="{00000000-0005-0000-0000-0000B6020000}"/>
    <cellStyle name="Navadno 10 60 2" xfId="3651" xr:uid="{00000000-0005-0000-0000-0000B7020000}"/>
    <cellStyle name="Navadno 10 61" xfId="75" xr:uid="{00000000-0005-0000-0000-0000B8020000}"/>
    <cellStyle name="Navadno 10 61 2" xfId="3652" xr:uid="{00000000-0005-0000-0000-0000B9020000}"/>
    <cellStyle name="Navadno 10 62" xfId="76" xr:uid="{00000000-0005-0000-0000-0000BA020000}"/>
    <cellStyle name="Navadno 10 62 2" xfId="3653" xr:uid="{00000000-0005-0000-0000-0000BB020000}"/>
    <cellStyle name="Navadno 10 63" xfId="77" xr:uid="{00000000-0005-0000-0000-0000BC020000}"/>
    <cellStyle name="Navadno 10 63 2" xfId="3654" xr:uid="{00000000-0005-0000-0000-0000BD020000}"/>
    <cellStyle name="Navadno 10 64" xfId="78" xr:uid="{00000000-0005-0000-0000-0000BE020000}"/>
    <cellStyle name="Navadno 10 64 2" xfId="3655" xr:uid="{00000000-0005-0000-0000-0000BF020000}"/>
    <cellStyle name="Navadno 10 65" xfId="79" xr:uid="{00000000-0005-0000-0000-0000C0020000}"/>
    <cellStyle name="Navadno 10 65 2" xfId="3656" xr:uid="{00000000-0005-0000-0000-0000C1020000}"/>
    <cellStyle name="Navadno 10 66" xfId="80" xr:uid="{00000000-0005-0000-0000-0000C2020000}"/>
    <cellStyle name="Navadno 10 66 2" xfId="3657" xr:uid="{00000000-0005-0000-0000-0000C3020000}"/>
    <cellStyle name="Navadno 10 67" xfId="81" xr:uid="{00000000-0005-0000-0000-0000C4020000}"/>
    <cellStyle name="Navadno 10 67 2" xfId="3658" xr:uid="{00000000-0005-0000-0000-0000C5020000}"/>
    <cellStyle name="Navadno 10 68" xfId="82" xr:uid="{00000000-0005-0000-0000-0000C6020000}"/>
    <cellStyle name="Navadno 10 68 2" xfId="3659" xr:uid="{00000000-0005-0000-0000-0000C7020000}"/>
    <cellStyle name="Navadno 10 69" xfId="83" xr:uid="{00000000-0005-0000-0000-0000C8020000}"/>
    <cellStyle name="Navadno 10 69 2" xfId="3660" xr:uid="{00000000-0005-0000-0000-0000C9020000}"/>
    <cellStyle name="Navadno 10 7" xfId="84" xr:uid="{00000000-0005-0000-0000-0000CA020000}"/>
    <cellStyle name="Navadno 10 7 2" xfId="2191" xr:uid="{00000000-0005-0000-0000-0000CB020000}"/>
    <cellStyle name="Navadno 10 7 2 2" xfId="3788" xr:uid="{0063C7C3-E4EA-4AD7-8420-89A9270A3AA1}"/>
    <cellStyle name="Navadno 10 7 3" xfId="2192" xr:uid="{00000000-0005-0000-0000-0000CC020000}"/>
    <cellStyle name="Navadno 10 7 3 2" xfId="3789" xr:uid="{A2C0739E-5C15-48BD-AD65-4D018F2B23FA}"/>
    <cellStyle name="Navadno 10 7 4" xfId="3661" xr:uid="{00000000-0005-0000-0000-0000CD020000}"/>
    <cellStyle name="Navadno 10 7_2008-145 BRINJE- POPIS VODA" xfId="2193" xr:uid="{00000000-0005-0000-0000-0000CE020000}"/>
    <cellStyle name="Navadno 10 70" xfId="85" xr:uid="{00000000-0005-0000-0000-0000CF020000}"/>
    <cellStyle name="Navadno 10 70 2" xfId="3662" xr:uid="{00000000-0005-0000-0000-0000D0020000}"/>
    <cellStyle name="Navadno 10 71" xfId="86" xr:uid="{00000000-0005-0000-0000-0000D1020000}"/>
    <cellStyle name="Navadno 10 71 2" xfId="3663" xr:uid="{00000000-0005-0000-0000-0000D2020000}"/>
    <cellStyle name="Navadno 10 72" xfId="87" xr:uid="{00000000-0005-0000-0000-0000D3020000}"/>
    <cellStyle name="Navadno 10 72 2" xfId="3664" xr:uid="{00000000-0005-0000-0000-0000D4020000}"/>
    <cellStyle name="Navadno 10 73" xfId="88" xr:uid="{00000000-0005-0000-0000-0000D5020000}"/>
    <cellStyle name="Navadno 10 73 2" xfId="3665" xr:uid="{00000000-0005-0000-0000-0000D6020000}"/>
    <cellStyle name="Navadno 10 74" xfId="89" xr:uid="{00000000-0005-0000-0000-0000D7020000}"/>
    <cellStyle name="Navadno 10 74 2" xfId="3666" xr:uid="{00000000-0005-0000-0000-0000D8020000}"/>
    <cellStyle name="Navadno 10 75" xfId="90" xr:uid="{00000000-0005-0000-0000-0000D9020000}"/>
    <cellStyle name="Navadno 10 75 2" xfId="3667" xr:uid="{00000000-0005-0000-0000-0000DA020000}"/>
    <cellStyle name="Navadno 10 76" xfId="91" xr:uid="{00000000-0005-0000-0000-0000DB020000}"/>
    <cellStyle name="Navadno 10 76 2" xfId="3668" xr:uid="{00000000-0005-0000-0000-0000DC020000}"/>
    <cellStyle name="Navadno 10 77" xfId="92" xr:uid="{00000000-0005-0000-0000-0000DD020000}"/>
    <cellStyle name="Navadno 10 77 2" xfId="3669" xr:uid="{00000000-0005-0000-0000-0000DE020000}"/>
    <cellStyle name="Navadno 10 78" xfId="93" xr:uid="{00000000-0005-0000-0000-0000DF020000}"/>
    <cellStyle name="Navadno 10 78 2" xfId="3670" xr:uid="{00000000-0005-0000-0000-0000E0020000}"/>
    <cellStyle name="Navadno 10 79" xfId="94" xr:uid="{00000000-0005-0000-0000-0000E1020000}"/>
    <cellStyle name="Navadno 10 79 2" xfId="3671" xr:uid="{00000000-0005-0000-0000-0000E2020000}"/>
    <cellStyle name="Navadno 10 8" xfId="95" xr:uid="{00000000-0005-0000-0000-0000E3020000}"/>
    <cellStyle name="Navadno 10 8 2" xfId="2194" xr:uid="{00000000-0005-0000-0000-0000E4020000}"/>
    <cellStyle name="Navadno 10 8 2 2" xfId="3790" xr:uid="{436BB656-068C-44F1-8FCF-C02F2A42F528}"/>
    <cellStyle name="Navadno 10 8 3" xfId="2195" xr:uid="{00000000-0005-0000-0000-0000E5020000}"/>
    <cellStyle name="Navadno 10 8 3 2" xfId="3791" xr:uid="{C741F938-18FF-4985-AADE-B0F2ED5A376C}"/>
    <cellStyle name="Navadno 10 8 4" xfId="3672" xr:uid="{00000000-0005-0000-0000-0000E6020000}"/>
    <cellStyle name="Navadno 10 8_2008-145 BRINJE- POPIS VODA" xfId="2196" xr:uid="{00000000-0005-0000-0000-0000E7020000}"/>
    <cellStyle name="Navadno 10 80" xfId="96" xr:uid="{00000000-0005-0000-0000-0000E8020000}"/>
    <cellStyle name="Navadno 10 80 2" xfId="3673" xr:uid="{00000000-0005-0000-0000-0000E9020000}"/>
    <cellStyle name="Navadno 10 81" xfId="97" xr:uid="{00000000-0005-0000-0000-0000EA020000}"/>
    <cellStyle name="Navadno 10 81 2" xfId="3674" xr:uid="{00000000-0005-0000-0000-0000EB020000}"/>
    <cellStyle name="Navadno 10 82" xfId="98" xr:uid="{00000000-0005-0000-0000-0000EC020000}"/>
    <cellStyle name="Navadno 10 82 2" xfId="3675" xr:uid="{00000000-0005-0000-0000-0000ED020000}"/>
    <cellStyle name="Navadno 10 83" xfId="99" xr:uid="{00000000-0005-0000-0000-0000EE020000}"/>
    <cellStyle name="Navadno 10 83 2" xfId="3676" xr:uid="{00000000-0005-0000-0000-0000EF020000}"/>
    <cellStyle name="Navadno 10 84" xfId="100" xr:uid="{00000000-0005-0000-0000-0000F0020000}"/>
    <cellStyle name="Navadno 10 84 2" xfId="3677" xr:uid="{00000000-0005-0000-0000-0000F1020000}"/>
    <cellStyle name="Navadno 10 85" xfId="101" xr:uid="{00000000-0005-0000-0000-0000F2020000}"/>
    <cellStyle name="Navadno 10 85 2" xfId="3678" xr:uid="{00000000-0005-0000-0000-0000F3020000}"/>
    <cellStyle name="Navadno 10 86" xfId="102" xr:uid="{00000000-0005-0000-0000-0000F4020000}"/>
    <cellStyle name="Navadno 10 86 2" xfId="3679" xr:uid="{00000000-0005-0000-0000-0000F5020000}"/>
    <cellStyle name="Navadno 10 87" xfId="103" xr:uid="{00000000-0005-0000-0000-0000F6020000}"/>
    <cellStyle name="Navadno 10 87 2" xfId="3680" xr:uid="{00000000-0005-0000-0000-0000F7020000}"/>
    <cellStyle name="Navadno 10 88" xfId="104" xr:uid="{00000000-0005-0000-0000-0000F8020000}"/>
    <cellStyle name="Navadno 10 88 2" xfId="3681" xr:uid="{00000000-0005-0000-0000-0000F9020000}"/>
    <cellStyle name="Navadno 10 89" xfId="105" xr:uid="{00000000-0005-0000-0000-0000FA020000}"/>
    <cellStyle name="Navadno 10 89 2" xfId="3682" xr:uid="{00000000-0005-0000-0000-0000FB020000}"/>
    <cellStyle name="Navadno 10 9" xfId="106" xr:uid="{00000000-0005-0000-0000-0000FC020000}"/>
    <cellStyle name="Navadno 10 9 2" xfId="2197" xr:uid="{00000000-0005-0000-0000-0000FD020000}"/>
    <cellStyle name="Navadno 10 9 2 2" xfId="3792" xr:uid="{A4AA9F4A-C108-451D-AB68-D0A8FC86FF48}"/>
    <cellStyle name="Navadno 10 9 3" xfId="2198" xr:uid="{00000000-0005-0000-0000-0000FE020000}"/>
    <cellStyle name="Navadno 10 9 3 2" xfId="3793" xr:uid="{8C492E14-0DE6-4A29-9579-7D171BC52185}"/>
    <cellStyle name="Navadno 10 9 4" xfId="3683" xr:uid="{00000000-0005-0000-0000-0000FF020000}"/>
    <cellStyle name="Navadno 10 9_2008-145 BRINJE- POPIS VODA" xfId="2199" xr:uid="{00000000-0005-0000-0000-000000030000}"/>
    <cellStyle name="Navadno 10 90" xfId="107" xr:uid="{00000000-0005-0000-0000-000001030000}"/>
    <cellStyle name="Navadno 10 90 2" xfId="3684" xr:uid="{00000000-0005-0000-0000-000002030000}"/>
    <cellStyle name="Navadno 10 91" xfId="108" xr:uid="{00000000-0005-0000-0000-000003030000}"/>
    <cellStyle name="Navadno 10 91 2" xfId="3685" xr:uid="{00000000-0005-0000-0000-000004030000}"/>
    <cellStyle name="Navadno 10 92" xfId="109" xr:uid="{00000000-0005-0000-0000-000005030000}"/>
    <cellStyle name="Navadno 10 92 2" xfId="3686" xr:uid="{00000000-0005-0000-0000-000006030000}"/>
    <cellStyle name="Navadno 10 93" xfId="110" xr:uid="{00000000-0005-0000-0000-000007030000}"/>
    <cellStyle name="Navadno 10 93 2" xfId="3687" xr:uid="{00000000-0005-0000-0000-000008030000}"/>
    <cellStyle name="Navadno 10 94" xfId="111" xr:uid="{00000000-0005-0000-0000-000009030000}"/>
    <cellStyle name="Navadno 10 94 2" xfId="3688" xr:uid="{00000000-0005-0000-0000-00000A030000}"/>
    <cellStyle name="Navadno 10 95" xfId="112" xr:uid="{00000000-0005-0000-0000-00000B030000}"/>
    <cellStyle name="Navadno 10 95 2" xfId="3689" xr:uid="{00000000-0005-0000-0000-00000C030000}"/>
    <cellStyle name="Navadno 10 96" xfId="113" xr:uid="{00000000-0005-0000-0000-00000D030000}"/>
    <cellStyle name="Navadno 10 96 2" xfId="3690" xr:uid="{00000000-0005-0000-0000-00000E030000}"/>
    <cellStyle name="Navadno 10 97" xfId="114" xr:uid="{00000000-0005-0000-0000-00000F030000}"/>
    <cellStyle name="Navadno 10 97 2" xfId="3691" xr:uid="{00000000-0005-0000-0000-000010030000}"/>
    <cellStyle name="Navadno 10 98" xfId="115" xr:uid="{00000000-0005-0000-0000-000011030000}"/>
    <cellStyle name="Navadno 10 98 2" xfId="3692" xr:uid="{00000000-0005-0000-0000-000012030000}"/>
    <cellStyle name="Navadno 10 99" xfId="116" xr:uid="{00000000-0005-0000-0000-000013030000}"/>
    <cellStyle name="Navadno 10 99 2" xfId="3693" xr:uid="{00000000-0005-0000-0000-000014030000}"/>
    <cellStyle name="Navadno 10_2008-145 BRINJE- POPIS VODA" xfId="2200" xr:uid="{00000000-0005-0000-0000-000015030000}"/>
    <cellStyle name="Navadno 100" xfId="3561" xr:uid="{00000000-0005-0000-0000-000016030000}"/>
    <cellStyle name="Navadno 100 2" xfId="3874" xr:uid="{7CBAD309-DB9D-4A78-B96D-BA6454AC6526}"/>
    <cellStyle name="Navadno 101" xfId="3560" xr:uid="{00000000-0005-0000-0000-000017030000}"/>
    <cellStyle name="Navadno 101 2" xfId="3873" xr:uid="{DCD549EE-7FC2-49C6-B4EC-0DEA03E01D06}"/>
    <cellStyle name="Navadno 102" xfId="3559" xr:uid="{00000000-0005-0000-0000-000018030000}"/>
    <cellStyle name="Navadno 102 2" xfId="3872" xr:uid="{BC1397D2-9A22-475E-8B4E-E154246DB157}"/>
    <cellStyle name="Navadno 103" xfId="3558" xr:uid="{00000000-0005-0000-0000-000019030000}"/>
    <cellStyle name="Navadno 103 2" xfId="3871" xr:uid="{AFF91183-2A07-4A21-A699-25BC07A50665}"/>
    <cellStyle name="Navadno 104" xfId="3557" xr:uid="{00000000-0005-0000-0000-00001A030000}"/>
    <cellStyle name="Navadno 104 2" xfId="3870" xr:uid="{848B6E56-1971-4F02-9D19-D5ADB8831850}"/>
    <cellStyle name="Navadno 105" xfId="3556" xr:uid="{00000000-0005-0000-0000-00001B030000}"/>
    <cellStyle name="Navadno 105 2" xfId="3869" xr:uid="{D82021BC-BAE1-44B9-8776-5116EB9895D2}"/>
    <cellStyle name="Navadno 106" xfId="3555" xr:uid="{00000000-0005-0000-0000-00001C030000}"/>
    <cellStyle name="Navadno 106 2" xfId="3868" xr:uid="{66FA8500-FD60-4F4A-BB4E-9BC3CB88368A}"/>
    <cellStyle name="Navadno 107" xfId="3554" xr:uid="{00000000-0005-0000-0000-00001D030000}"/>
    <cellStyle name="Navadno 107 2" xfId="3867" xr:uid="{83D1C971-FFF8-4E64-BFD2-16CAF8664485}"/>
    <cellStyle name="Navadno 108" xfId="3553" xr:uid="{00000000-0005-0000-0000-00001E030000}"/>
    <cellStyle name="Navadno 108 2" xfId="3866" xr:uid="{BFF4C28B-8B6B-4BEE-B3B0-DD05B8A254D0}"/>
    <cellStyle name="Navadno 109" xfId="3552" xr:uid="{00000000-0005-0000-0000-00001F030000}"/>
    <cellStyle name="Navadno 109 2" xfId="3865" xr:uid="{D93B92BD-3FAA-498E-A259-000502DB6D52}"/>
    <cellStyle name="Navadno 11" xfId="117" xr:uid="{00000000-0005-0000-0000-000020030000}"/>
    <cellStyle name="Navadno 11 10" xfId="118" xr:uid="{00000000-0005-0000-0000-000021030000}"/>
    <cellStyle name="Navadno 11 10 2" xfId="119" xr:uid="{00000000-0005-0000-0000-000022030000}"/>
    <cellStyle name="Navadno 11 11" xfId="120" xr:uid="{00000000-0005-0000-0000-000023030000}"/>
    <cellStyle name="Navadno 11 11 2" xfId="121" xr:uid="{00000000-0005-0000-0000-000024030000}"/>
    <cellStyle name="Navadno 11 12" xfId="122" xr:uid="{00000000-0005-0000-0000-000025030000}"/>
    <cellStyle name="Navadno 11 12 2" xfId="123" xr:uid="{00000000-0005-0000-0000-000026030000}"/>
    <cellStyle name="Navadno 11 13" xfId="124" xr:uid="{00000000-0005-0000-0000-000027030000}"/>
    <cellStyle name="Navadno 11 13 2" xfId="125" xr:uid="{00000000-0005-0000-0000-000028030000}"/>
    <cellStyle name="Navadno 11 14" xfId="126" xr:uid="{00000000-0005-0000-0000-000029030000}"/>
    <cellStyle name="Navadno 11 14 2" xfId="127" xr:uid="{00000000-0005-0000-0000-00002A030000}"/>
    <cellStyle name="Navadno 11 15" xfId="128" xr:uid="{00000000-0005-0000-0000-00002B030000}"/>
    <cellStyle name="Navadno 11 15 2" xfId="129" xr:uid="{00000000-0005-0000-0000-00002C030000}"/>
    <cellStyle name="Navadno 11 16" xfId="130" xr:uid="{00000000-0005-0000-0000-00002D030000}"/>
    <cellStyle name="Navadno 11 16 2" xfId="131" xr:uid="{00000000-0005-0000-0000-00002E030000}"/>
    <cellStyle name="Navadno 11 17" xfId="132" xr:uid="{00000000-0005-0000-0000-00002F030000}"/>
    <cellStyle name="Navadno 11 17 2" xfId="133" xr:uid="{00000000-0005-0000-0000-000030030000}"/>
    <cellStyle name="Navadno 11 18" xfId="134" xr:uid="{00000000-0005-0000-0000-000031030000}"/>
    <cellStyle name="Navadno 11 18 2" xfId="135" xr:uid="{00000000-0005-0000-0000-000032030000}"/>
    <cellStyle name="Navadno 11 19" xfId="136" xr:uid="{00000000-0005-0000-0000-000033030000}"/>
    <cellStyle name="Navadno 11 19 2" xfId="137" xr:uid="{00000000-0005-0000-0000-000034030000}"/>
    <cellStyle name="Navadno 11 2" xfId="138" xr:uid="{00000000-0005-0000-0000-000035030000}"/>
    <cellStyle name="Navadno 11 2 10" xfId="2201" xr:uid="{00000000-0005-0000-0000-000036030000}"/>
    <cellStyle name="Navadno 11 2 11" xfId="2202" xr:uid="{00000000-0005-0000-0000-000037030000}"/>
    <cellStyle name="Navadno 11 2 12" xfId="2203" xr:uid="{00000000-0005-0000-0000-000038030000}"/>
    <cellStyle name="Navadno 11 2 13" xfId="2204" xr:uid="{00000000-0005-0000-0000-000039030000}"/>
    <cellStyle name="Navadno 11 2 14" xfId="2205" xr:uid="{00000000-0005-0000-0000-00003A030000}"/>
    <cellStyle name="Navadno 11 2 15" xfId="2206" xr:uid="{00000000-0005-0000-0000-00003B030000}"/>
    <cellStyle name="Navadno 11 2 16" xfId="2207" xr:uid="{00000000-0005-0000-0000-00003C030000}"/>
    <cellStyle name="Navadno 11 2 17" xfId="2208" xr:uid="{00000000-0005-0000-0000-00003D030000}"/>
    <cellStyle name="Navadno 11 2 18" xfId="2209" xr:uid="{00000000-0005-0000-0000-00003E030000}"/>
    <cellStyle name="Navadno 11 2 19" xfId="2210" xr:uid="{00000000-0005-0000-0000-00003F030000}"/>
    <cellStyle name="Navadno 11 2 2" xfId="139" xr:uid="{00000000-0005-0000-0000-000040030000}"/>
    <cellStyle name="Navadno 11 2 20" xfId="2211" xr:uid="{00000000-0005-0000-0000-000041030000}"/>
    <cellStyle name="Navadno 11 2 21" xfId="2212" xr:uid="{00000000-0005-0000-0000-000042030000}"/>
    <cellStyle name="Navadno 11 2 22" xfId="2213" xr:uid="{00000000-0005-0000-0000-000043030000}"/>
    <cellStyle name="Navadno 11 2 23" xfId="2214" xr:uid="{00000000-0005-0000-0000-000044030000}"/>
    <cellStyle name="Navadno 11 2 3" xfId="140" xr:uid="{00000000-0005-0000-0000-000045030000}"/>
    <cellStyle name="Navadno 11 2 4" xfId="141" xr:uid="{00000000-0005-0000-0000-000046030000}"/>
    <cellStyle name="Navadno 11 2 5" xfId="142" xr:uid="{00000000-0005-0000-0000-000047030000}"/>
    <cellStyle name="Navadno 11 2 6" xfId="143" xr:uid="{00000000-0005-0000-0000-000048030000}"/>
    <cellStyle name="Navadno 11 2 7" xfId="2215" xr:uid="{00000000-0005-0000-0000-000049030000}"/>
    <cellStyle name="Navadno 11 2 8" xfId="2216" xr:uid="{00000000-0005-0000-0000-00004A030000}"/>
    <cellStyle name="Navadno 11 2 9" xfId="2217" xr:uid="{00000000-0005-0000-0000-00004B030000}"/>
    <cellStyle name="Navadno 11 20" xfId="144" xr:uid="{00000000-0005-0000-0000-00004C030000}"/>
    <cellStyle name="Navadno 11 20 2" xfId="145" xr:uid="{00000000-0005-0000-0000-00004D030000}"/>
    <cellStyle name="Navadno 11 21" xfId="146" xr:uid="{00000000-0005-0000-0000-00004E030000}"/>
    <cellStyle name="Navadno 11 21 2" xfId="147" xr:uid="{00000000-0005-0000-0000-00004F030000}"/>
    <cellStyle name="Navadno 11 22" xfId="148" xr:uid="{00000000-0005-0000-0000-000050030000}"/>
    <cellStyle name="Navadno 11 22 2" xfId="149" xr:uid="{00000000-0005-0000-0000-000051030000}"/>
    <cellStyle name="Navadno 11 23" xfId="150" xr:uid="{00000000-0005-0000-0000-000052030000}"/>
    <cellStyle name="Navadno 11 23 2" xfId="151" xr:uid="{00000000-0005-0000-0000-000053030000}"/>
    <cellStyle name="Navadno 11 24" xfId="152" xr:uid="{00000000-0005-0000-0000-000054030000}"/>
    <cellStyle name="Navadno 11 24 2" xfId="153" xr:uid="{00000000-0005-0000-0000-000055030000}"/>
    <cellStyle name="Navadno 11 25" xfId="154" xr:uid="{00000000-0005-0000-0000-000056030000}"/>
    <cellStyle name="Navadno 11 25 2" xfId="155" xr:uid="{00000000-0005-0000-0000-000057030000}"/>
    <cellStyle name="Navadno 11 26" xfId="156" xr:uid="{00000000-0005-0000-0000-000058030000}"/>
    <cellStyle name="Navadno 11 26 2" xfId="157" xr:uid="{00000000-0005-0000-0000-000059030000}"/>
    <cellStyle name="Navadno 11 27" xfId="158" xr:uid="{00000000-0005-0000-0000-00005A030000}"/>
    <cellStyle name="Navadno 11 27 2" xfId="159" xr:uid="{00000000-0005-0000-0000-00005B030000}"/>
    <cellStyle name="Navadno 11 28" xfId="160" xr:uid="{00000000-0005-0000-0000-00005C030000}"/>
    <cellStyle name="Navadno 11 28 2" xfId="161" xr:uid="{00000000-0005-0000-0000-00005D030000}"/>
    <cellStyle name="Navadno 11 29" xfId="162" xr:uid="{00000000-0005-0000-0000-00005E030000}"/>
    <cellStyle name="Navadno 11 29 2" xfId="163" xr:uid="{00000000-0005-0000-0000-00005F030000}"/>
    <cellStyle name="Navadno 11 3" xfId="164" xr:uid="{00000000-0005-0000-0000-000060030000}"/>
    <cellStyle name="Navadno 11 3 2" xfId="165" xr:uid="{00000000-0005-0000-0000-000061030000}"/>
    <cellStyle name="Navadno 11 3 3" xfId="166" xr:uid="{00000000-0005-0000-0000-000062030000}"/>
    <cellStyle name="Navadno 11 3 4" xfId="167" xr:uid="{00000000-0005-0000-0000-000063030000}"/>
    <cellStyle name="Navadno 11 3 5" xfId="168" xr:uid="{00000000-0005-0000-0000-000064030000}"/>
    <cellStyle name="Navadno 11 3 6" xfId="169" xr:uid="{00000000-0005-0000-0000-000065030000}"/>
    <cellStyle name="Navadno 11 3 7" xfId="2218" xr:uid="{00000000-0005-0000-0000-000066030000}"/>
    <cellStyle name="Navadno 11 3 8" xfId="2219" xr:uid="{00000000-0005-0000-0000-000067030000}"/>
    <cellStyle name="Navadno 11 30" xfId="170" xr:uid="{00000000-0005-0000-0000-000068030000}"/>
    <cellStyle name="Navadno 11 30 2" xfId="171" xr:uid="{00000000-0005-0000-0000-000069030000}"/>
    <cellStyle name="Navadno 11 31" xfId="172" xr:uid="{00000000-0005-0000-0000-00006A030000}"/>
    <cellStyle name="Navadno 11 31 2" xfId="173" xr:uid="{00000000-0005-0000-0000-00006B030000}"/>
    <cellStyle name="Navadno 11 32" xfId="174" xr:uid="{00000000-0005-0000-0000-00006C030000}"/>
    <cellStyle name="Navadno 11 32 2" xfId="175" xr:uid="{00000000-0005-0000-0000-00006D030000}"/>
    <cellStyle name="Navadno 11 33" xfId="176" xr:uid="{00000000-0005-0000-0000-00006E030000}"/>
    <cellStyle name="Navadno 11 33 2" xfId="177" xr:uid="{00000000-0005-0000-0000-00006F030000}"/>
    <cellStyle name="Navadno 11 34" xfId="178" xr:uid="{00000000-0005-0000-0000-000070030000}"/>
    <cellStyle name="Navadno 11 34 2" xfId="179" xr:uid="{00000000-0005-0000-0000-000071030000}"/>
    <cellStyle name="Navadno 11 35" xfId="180" xr:uid="{00000000-0005-0000-0000-000072030000}"/>
    <cellStyle name="Navadno 11 35 2" xfId="181" xr:uid="{00000000-0005-0000-0000-000073030000}"/>
    <cellStyle name="Navadno 11 36" xfId="182" xr:uid="{00000000-0005-0000-0000-000074030000}"/>
    <cellStyle name="Navadno 11 36 2" xfId="183" xr:uid="{00000000-0005-0000-0000-000075030000}"/>
    <cellStyle name="Navadno 11 37" xfId="184" xr:uid="{00000000-0005-0000-0000-000076030000}"/>
    <cellStyle name="Navadno 11 37 2" xfId="185" xr:uid="{00000000-0005-0000-0000-000077030000}"/>
    <cellStyle name="Navadno 11 38" xfId="186" xr:uid="{00000000-0005-0000-0000-000078030000}"/>
    <cellStyle name="Navadno 11 38 2" xfId="187" xr:uid="{00000000-0005-0000-0000-000079030000}"/>
    <cellStyle name="Navadno 11 39" xfId="188" xr:uid="{00000000-0005-0000-0000-00007A030000}"/>
    <cellStyle name="Navadno 11 39 2" xfId="189" xr:uid="{00000000-0005-0000-0000-00007B030000}"/>
    <cellStyle name="Navadno 11 4" xfId="190" xr:uid="{00000000-0005-0000-0000-00007C030000}"/>
    <cellStyle name="Navadno 11 4 2" xfId="191" xr:uid="{00000000-0005-0000-0000-00007D030000}"/>
    <cellStyle name="Navadno 11 4 3" xfId="192" xr:uid="{00000000-0005-0000-0000-00007E030000}"/>
    <cellStyle name="Navadno 11 4 4" xfId="193" xr:uid="{00000000-0005-0000-0000-00007F030000}"/>
    <cellStyle name="Navadno 11 4 5" xfId="194" xr:uid="{00000000-0005-0000-0000-000080030000}"/>
    <cellStyle name="Navadno 11 4 6" xfId="195" xr:uid="{00000000-0005-0000-0000-000081030000}"/>
    <cellStyle name="Navadno 11 40" xfId="196" xr:uid="{00000000-0005-0000-0000-000082030000}"/>
    <cellStyle name="Navadno 11 40 2" xfId="197" xr:uid="{00000000-0005-0000-0000-000083030000}"/>
    <cellStyle name="Navadno 11 41" xfId="198" xr:uid="{00000000-0005-0000-0000-000084030000}"/>
    <cellStyle name="Navadno 11 41 2" xfId="199" xr:uid="{00000000-0005-0000-0000-000085030000}"/>
    <cellStyle name="Navadno 11 42" xfId="200" xr:uid="{00000000-0005-0000-0000-000086030000}"/>
    <cellStyle name="Navadno 11 42 2" xfId="201" xr:uid="{00000000-0005-0000-0000-000087030000}"/>
    <cellStyle name="Navadno 11 43" xfId="202" xr:uid="{00000000-0005-0000-0000-000088030000}"/>
    <cellStyle name="Navadno 11 43 2" xfId="203" xr:uid="{00000000-0005-0000-0000-000089030000}"/>
    <cellStyle name="Navadno 11 44" xfId="204" xr:uid="{00000000-0005-0000-0000-00008A030000}"/>
    <cellStyle name="Navadno 11 44 2" xfId="205" xr:uid="{00000000-0005-0000-0000-00008B030000}"/>
    <cellStyle name="Navadno 11 5" xfId="206" xr:uid="{00000000-0005-0000-0000-00008C030000}"/>
    <cellStyle name="Navadno 11 5 2" xfId="207" xr:uid="{00000000-0005-0000-0000-00008D030000}"/>
    <cellStyle name="Navadno 11 5 3" xfId="208" xr:uid="{00000000-0005-0000-0000-00008E030000}"/>
    <cellStyle name="Navadno 11 5 4" xfId="209" xr:uid="{00000000-0005-0000-0000-00008F030000}"/>
    <cellStyle name="Navadno 11 5 5" xfId="210" xr:uid="{00000000-0005-0000-0000-000090030000}"/>
    <cellStyle name="Navadno 11 5 6" xfId="211" xr:uid="{00000000-0005-0000-0000-000091030000}"/>
    <cellStyle name="Navadno 11 6" xfId="212" xr:uid="{00000000-0005-0000-0000-000092030000}"/>
    <cellStyle name="Navadno 11 6 2" xfId="213" xr:uid="{00000000-0005-0000-0000-000093030000}"/>
    <cellStyle name="Navadno 11 6 3" xfId="214" xr:uid="{00000000-0005-0000-0000-000094030000}"/>
    <cellStyle name="Navadno 11 6 4" xfId="215" xr:uid="{00000000-0005-0000-0000-000095030000}"/>
    <cellStyle name="Navadno 11 6 5" xfId="216" xr:uid="{00000000-0005-0000-0000-000096030000}"/>
    <cellStyle name="Navadno 11 6 6" xfId="217" xr:uid="{00000000-0005-0000-0000-000097030000}"/>
    <cellStyle name="Navadno 11 7" xfId="218" xr:uid="{00000000-0005-0000-0000-000098030000}"/>
    <cellStyle name="Navadno 11 7 2" xfId="219" xr:uid="{00000000-0005-0000-0000-000099030000}"/>
    <cellStyle name="Navadno 11 8" xfId="220" xr:uid="{00000000-0005-0000-0000-00009A030000}"/>
    <cellStyle name="Navadno 11 8 2" xfId="221" xr:uid="{00000000-0005-0000-0000-00009B030000}"/>
    <cellStyle name="Navadno 11 9" xfId="222" xr:uid="{00000000-0005-0000-0000-00009C030000}"/>
    <cellStyle name="Navadno 11 9 2" xfId="223" xr:uid="{00000000-0005-0000-0000-00009D030000}"/>
    <cellStyle name="Navadno 110" xfId="3551" xr:uid="{00000000-0005-0000-0000-00009E030000}"/>
    <cellStyle name="Navadno 110 2" xfId="3864" xr:uid="{62B3D0D4-9104-435B-8A3B-9484E8978714}"/>
    <cellStyle name="Navadno 111" xfId="3550" xr:uid="{00000000-0005-0000-0000-00009F030000}"/>
    <cellStyle name="Navadno 111 2" xfId="3863" xr:uid="{DC67A414-BC62-4446-9FB9-0437159737E3}"/>
    <cellStyle name="Navadno 112" xfId="2787" xr:uid="{00000000-0005-0000-0000-0000A0030000}"/>
    <cellStyle name="Navadno 112 2" xfId="3903" xr:uid="{24377BF8-5C0C-2B4B-BDB7-7267468D9F7C}"/>
    <cellStyle name="Navadno 113" xfId="2662" xr:uid="{00000000-0005-0000-0000-0000A1030000}"/>
    <cellStyle name="Navadno 114" xfId="2612" xr:uid="{00000000-0005-0000-0000-0000A2030000}"/>
    <cellStyle name="Navadno 114 2" xfId="3904" xr:uid="{5F34E511-B8CD-1E46-AF9C-0DA0368594E2}"/>
    <cellStyle name="Navadno 115" xfId="2596" xr:uid="{00000000-0005-0000-0000-0000A3030000}"/>
    <cellStyle name="Navadno 115 2" xfId="3905" xr:uid="{9A024A90-F230-874F-ABC3-A88D1391B4E0}"/>
    <cellStyle name="Navadno 116" xfId="2568" xr:uid="{00000000-0005-0000-0000-0000A4030000}"/>
    <cellStyle name="Navadno 116 2" xfId="3906" xr:uid="{E841E082-E23C-DB41-B592-849D1887B9C0}"/>
    <cellStyle name="Navadno 117" xfId="2511" xr:uid="{00000000-0005-0000-0000-0000A5030000}"/>
    <cellStyle name="Navadno 118" xfId="2478" xr:uid="{00000000-0005-0000-0000-0000A6030000}"/>
    <cellStyle name="Navadno 119" xfId="2439" xr:uid="{00000000-0005-0000-0000-0000A7030000}"/>
    <cellStyle name="Navadno 119 2" xfId="3802" xr:uid="{E35F4A2E-F01E-43A0-AE65-B307404CECA9}"/>
    <cellStyle name="Navadno 12" xfId="224" xr:uid="{00000000-0005-0000-0000-0000A8030000}"/>
    <cellStyle name="Navadno 12 2" xfId="225" xr:uid="{00000000-0005-0000-0000-0000A9030000}"/>
    <cellStyle name="Navadno 12 2 10" xfId="2220" xr:uid="{00000000-0005-0000-0000-0000AA030000}"/>
    <cellStyle name="Navadno 12 2 11" xfId="2221" xr:uid="{00000000-0005-0000-0000-0000AB030000}"/>
    <cellStyle name="Navadno 12 2 12" xfId="2222" xr:uid="{00000000-0005-0000-0000-0000AC030000}"/>
    <cellStyle name="Navadno 12 2 13" xfId="2223" xr:uid="{00000000-0005-0000-0000-0000AD030000}"/>
    <cellStyle name="Navadno 12 2 14" xfId="2224" xr:uid="{00000000-0005-0000-0000-0000AE030000}"/>
    <cellStyle name="Navadno 12 2 15" xfId="2225" xr:uid="{00000000-0005-0000-0000-0000AF030000}"/>
    <cellStyle name="Navadno 12 2 16" xfId="2226" xr:uid="{00000000-0005-0000-0000-0000B0030000}"/>
    <cellStyle name="Navadno 12 2 17" xfId="2227" xr:uid="{00000000-0005-0000-0000-0000B1030000}"/>
    <cellStyle name="Navadno 12 2 18" xfId="2228" xr:uid="{00000000-0005-0000-0000-0000B2030000}"/>
    <cellStyle name="Navadno 12 2 19" xfId="2229" xr:uid="{00000000-0005-0000-0000-0000B3030000}"/>
    <cellStyle name="Navadno 12 2 2" xfId="226" xr:uid="{00000000-0005-0000-0000-0000B4030000}"/>
    <cellStyle name="Navadno 12 2 20" xfId="2230" xr:uid="{00000000-0005-0000-0000-0000B5030000}"/>
    <cellStyle name="Navadno 12 2 21" xfId="2231" xr:uid="{00000000-0005-0000-0000-0000B6030000}"/>
    <cellStyle name="Navadno 12 2 22" xfId="2232" xr:uid="{00000000-0005-0000-0000-0000B7030000}"/>
    <cellStyle name="Navadno 12 2 23" xfId="2233" xr:uid="{00000000-0005-0000-0000-0000B8030000}"/>
    <cellStyle name="Navadno 12 2 3" xfId="227" xr:uid="{00000000-0005-0000-0000-0000B9030000}"/>
    <cellStyle name="Navadno 12 2 4" xfId="228" xr:uid="{00000000-0005-0000-0000-0000BA030000}"/>
    <cellStyle name="Navadno 12 2 5" xfId="229" xr:uid="{00000000-0005-0000-0000-0000BB030000}"/>
    <cellStyle name="Navadno 12 2 6" xfId="230" xr:uid="{00000000-0005-0000-0000-0000BC030000}"/>
    <cellStyle name="Navadno 12 2 7" xfId="2234" xr:uid="{00000000-0005-0000-0000-0000BD030000}"/>
    <cellStyle name="Navadno 12 2 8" xfId="2235" xr:uid="{00000000-0005-0000-0000-0000BE030000}"/>
    <cellStyle name="Navadno 12 2 9" xfId="2236" xr:uid="{00000000-0005-0000-0000-0000BF030000}"/>
    <cellStyle name="Navadno 12 3" xfId="231" xr:uid="{00000000-0005-0000-0000-0000C0030000}"/>
    <cellStyle name="Navadno 12 3 2" xfId="232" xr:uid="{00000000-0005-0000-0000-0000C1030000}"/>
    <cellStyle name="Navadno 12 3 3" xfId="233" xr:uid="{00000000-0005-0000-0000-0000C2030000}"/>
    <cellStyle name="Navadno 12 3 4" xfId="234" xr:uid="{00000000-0005-0000-0000-0000C3030000}"/>
    <cellStyle name="Navadno 12 3 5" xfId="235" xr:uid="{00000000-0005-0000-0000-0000C4030000}"/>
    <cellStyle name="Navadno 12 3 6" xfId="236" xr:uid="{00000000-0005-0000-0000-0000C5030000}"/>
    <cellStyle name="Navadno 12 3 7" xfId="2237" xr:uid="{00000000-0005-0000-0000-0000C6030000}"/>
    <cellStyle name="Navadno 12 3 8" xfId="2238" xr:uid="{00000000-0005-0000-0000-0000C7030000}"/>
    <cellStyle name="Navadno 12 4" xfId="237" xr:uid="{00000000-0005-0000-0000-0000C8030000}"/>
    <cellStyle name="Navadno 12 4 2" xfId="238" xr:uid="{00000000-0005-0000-0000-0000C9030000}"/>
    <cellStyle name="Navadno 12 4 3" xfId="239" xr:uid="{00000000-0005-0000-0000-0000CA030000}"/>
    <cellStyle name="Navadno 12 4 4" xfId="240" xr:uid="{00000000-0005-0000-0000-0000CB030000}"/>
    <cellStyle name="Navadno 12 4 5" xfId="241" xr:uid="{00000000-0005-0000-0000-0000CC030000}"/>
    <cellStyle name="Navadno 12 4 6" xfId="242" xr:uid="{00000000-0005-0000-0000-0000CD030000}"/>
    <cellStyle name="Navadno 12 5" xfId="243" xr:uid="{00000000-0005-0000-0000-0000CE030000}"/>
    <cellStyle name="Navadno 12 5 2" xfId="244" xr:uid="{00000000-0005-0000-0000-0000CF030000}"/>
    <cellStyle name="Navadno 12 5 3" xfId="245" xr:uid="{00000000-0005-0000-0000-0000D0030000}"/>
    <cellStyle name="Navadno 12 5 4" xfId="246" xr:uid="{00000000-0005-0000-0000-0000D1030000}"/>
    <cellStyle name="Navadno 12 5 5" xfId="247" xr:uid="{00000000-0005-0000-0000-0000D2030000}"/>
    <cellStyle name="Navadno 12 5 6" xfId="248" xr:uid="{00000000-0005-0000-0000-0000D3030000}"/>
    <cellStyle name="Navadno 12 6" xfId="249" xr:uid="{00000000-0005-0000-0000-0000D4030000}"/>
    <cellStyle name="Navadno 12 6 2" xfId="250" xr:uid="{00000000-0005-0000-0000-0000D5030000}"/>
    <cellStyle name="Navadno 12 6 3" xfId="251" xr:uid="{00000000-0005-0000-0000-0000D6030000}"/>
    <cellStyle name="Navadno 12 6 4" xfId="252" xr:uid="{00000000-0005-0000-0000-0000D7030000}"/>
    <cellStyle name="Navadno 12 6 5" xfId="253" xr:uid="{00000000-0005-0000-0000-0000D8030000}"/>
    <cellStyle name="Navadno 12 6 6" xfId="254" xr:uid="{00000000-0005-0000-0000-0000D9030000}"/>
    <cellStyle name="Navadno 12 7" xfId="255" xr:uid="{00000000-0005-0000-0000-0000DA030000}"/>
    <cellStyle name="Navadno 120" xfId="2438" xr:uid="{00000000-0005-0000-0000-0000DB030000}"/>
    <cellStyle name="Navadno 120 2" xfId="3801" xr:uid="{2BC45C35-16F9-4AFD-BC75-CA45F2870C93}"/>
    <cellStyle name="Navadno 121" xfId="2437" xr:uid="{00000000-0005-0000-0000-0000DC030000}"/>
    <cellStyle name="Navadno 121 2" xfId="3800" xr:uid="{4834EBB5-5F50-4267-BEB0-72BDDA62056E}"/>
    <cellStyle name="Navadno 122" xfId="2436" xr:uid="{00000000-0005-0000-0000-0000DD030000}"/>
    <cellStyle name="Navadno 122 2" xfId="3799" xr:uid="{AD74987F-AB2E-4825-A445-F19CB36921D7}"/>
    <cellStyle name="Navadno 123" xfId="2435" xr:uid="{00000000-0005-0000-0000-0000DE030000}"/>
    <cellStyle name="Navadno 123 2" xfId="3798" xr:uid="{91136089-6BB1-4645-9F00-BCC29CA178A4}"/>
    <cellStyle name="Navadno 124" xfId="2434" xr:uid="{00000000-0005-0000-0000-0000DF030000}"/>
    <cellStyle name="Navadno 124 2" xfId="3797" xr:uid="{3125BFCD-EBAD-4947-97DC-2BC8ADD0DBB0}"/>
    <cellStyle name="Navadno 125" xfId="2431" xr:uid="{00000000-0005-0000-0000-0000E0030000}"/>
    <cellStyle name="Navadno 125 2" xfId="3796" xr:uid="{DDE4FA64-37D3-4124-B2AF-D1BC61523971}"/>
    <cellStyle name="Navadno 126" xfId="2430" xr:uid="{00000000-0005-0000-0000-0000E1030000}"/>
    <cellStyle name="Navadno 126 2" xfId="3795" xr:uid="{A7D57CDE-8D80-4CCA-B8F9-FEB8661F68EA}"/>
    <cellStyle name="Navadno 127" xfId="2429" xr:uid="{00000000-0005-0000-0000-0000E2030000}"/>
    <cellStyle name="Navadno 127 2" xfId="3794" xr:uid="{D4BFB896-E868-4430-B1D1-C34BB77B03C3}"/>
    <cellStyle name="Navadno 13" xfId="256" xr:uid="{00000000-0005-0000-0000-0000E3030000}"/>
    <cellStyle name="Navadno 13 2" xfId="257" xr:uid="{00000000-0005-0000-0000-0000E4030000}"/>
    <cellStyle name="Navadno 13 2 10" xfId="2239" xr:uid="{00000000-0005-0000-0000-0000E5030000}"/>
    <cellStyle name="Navadno 13 2 11" xfId="2240" xr:uid="{00000000-0005-0000-0000-0000E6030000}"/>
    <cellStyle name="Navadno 13 2 12" xfId="2241" xr:uid="{00000000-0005-0000-0000-0000E7030000}"/>
    <cellStyle name="Navadno 13 2 13" xfId="2242" xr:uid="{00000000-0005-0000-0000-0000E8030000}"/>
    <cellStyle name="Navadno 13 2 14" xfId="2243" xr:uid="{00000000-0005-0000-0000-0000E9030000}"/>
    <cellStyle name="Navadno 13 2 15" xfId="2244" xr:uid="{00000000-0005-0000-0000-0000EA030000}"/>
    <cellStyle name="Navadno 13 2 16" xfId="2245" xr:uid="{00000000-0005-0000-0000-0000EB030000}"/>
    <cellStyle name="Navadno 13 2 17" xfId="2246" xr:uid="{00000000-0005-0000-0000-0000EC030000}"/>
    <cellStyle name="Navadno 13 2 18" xfId="2247" xr:uid="{00000000-0005-0000-0000-0000ED030000}"/>
    <cellStyle name="Navadno 13 2 19" xfId="2248" xr:uid="{00000000-0005-0000-0000-0000EE030000}"/>
    <cellStyle name="Navadno 13 2 2" xfId="258" xr:uid="{00000000-0005-0000-0000-0000EF030000}"/>
    <cellStyle name="Navadno 13 2 20" xfId="2249" xr:uid="{00000000-0005-0000-0000-0000F0030000}"/>
    <cellStyle name="Navadno 13 2 21" xfId="2250" xr:uid="{00000000-0005-0000-0000-0000F1030000}"/>
    <cellStyle name="Navadno 13 2 22" xfId="2251" xr:uid="{00000000-0005-0000-0000-0000F2030000}"/>
    <cellStyle name="Navadno 13 2 23" xfId="2252" xr:uid="{00000000-0005-0000-0000-0000F3030000}"/>
    <cellStyle name="Navadno 13 2 3" xfId="259" xr:uid="{00000000-0005-0000-0000-0000F4030000}"/>
    <cellStyle name="Navadno 13 2 4" xfId="260" xr:uid="{00000000-0005-0000-0000-0000F5030000}"/>
    <cellStyle name="Navadno 13 2 5" xfId="261" xr:uid="{00000000-0005-0000-0000-0000F6030000}"/>
    <cellStyle name="Navadno 13 2 6" xfId="262" xr:uid="{00000000-0005-0000-0000-0000F7030000}"/>
    <cellStyle name="Navadno 13 2 7" xfId="2253" xr:uid="{00000000-0005-0000-0000-0000F8030000}"/>
    <cellStyle name="Navadno 13 2 8" xfId="2254" xr:uid="{00000000-0005-0000-0000-0000F9030000}"/>
    <cellStyle name="Navadno 13 2 9" xfId="2255" xr:uid="{00000000-0005-0000-0000-0000FA030000}"/>
    <cellStyle name="Navadno 13 3" xfId="263" xr:uid="{00000000-0005-0000-0000-0000FB030000}"/>
    <cellStyle name="Navadno 13 3 2" xfId="264" xr:uid="{00000000-0005-0000-0000-0000FC030000}"/>
    <cellStyle name="Navadno 13 3 3" xfId="265" xr:uid="{00000000-0005-0000-0000-0000FD030000}"/>
    <cellStyle name="Navadno 13 3 4" xfId="266" xr:uid="{00000000-0005-0000-0000-0000FE030000}"/>
    <cellStyle name="Navadno 13 3 5" xfId="267" xr:uid="{00000000-0005-0000-0000-0000FF030000}"/>
    <cellStyle name="Navadno 13 3 6" xfId="268" xr:uid="{00000000-0005-0000-0000-000000040000}"/>
    <cellStyle name="Navadno 13 3 7" xfId="2256" xr:uid="{00000000-0005-0000-0000-000001040000}"/>
    <cellStyle name="Navadno 13 3 8" xfId="2257" xr:uid="{00000000-0005-0000-0000-000002040000}"/>
    <cellStyle name="Navadno 13 4" xfId="269" xr:uid="{00000000-0005-0000-0000-000003040000}"/>
    <cellStyle name="Navadno 13 4 2" xfId="270" xr:uid="{00000000-0005-0000-0000-000004040000}"/>
    <cellStyle name="Navadno 13 4 3" xfId="271" xr:uid="{00000000-0005-0000-0000-000005040000}"/>
    <cellStyle name="Navadno 13 4 4" xfId="272" xr:uid="{00000000-0005-0000-0000-000006040000}"/>
    <cellStyle name="Navadno 13 4 5" xfId="273" xr:uid="{00000000-0005-0000-0000-000007040000}"/>
    <cellStyle name="Navadno 13 4 6" xfId="274" xr:uid="{00000000-0005-0000-0000-000008040000}"/>
    <cellStyle name="Navadno 13 5" xfId="275" xr:uid="{00000000-0005-0000-0000-000009040000}"/>
    <cellStyle name="Navadno 13 5 2" xfId="276" xr:uid="{00000000-0005-0000-0000-00000A040000}"/>
    <cellStyle name="Navadno 13 5 3" xfId="277" xr:uid="{00000000-0005-0000-0000-00000B040000}"/>
    <cellStyle name="Navadno 13 5 4" xfId="278" xr:uid="{00000000-0005-0000-0000-00000C040000}"/>
    <cellStyle name="Navadno 13 5 5" xfId="279" xr:uid="{00000000-0005-0000-0000-00000D040000}"/>
    <cellStyle name="Navadno 13 5 6" xfId="280" xr:uid="{00000000-0005-0000-0000-00000E040000}"/>
    <cellStyle name="Navadno 13 6" xfId="281" xr:uid="{00000000-0005-0000-0000-00000F040000}"/>
    <cellStyle name="Navadno 13 6 2" xfId="282" xr:uid="{00000000-0005-0000-0000-000010040000}"/>
    <cellStyle name="Navadno 13 6 3" xfId="283" xr:uid="{00000000-0005-0000-0000-000011040000}"/>
    <cellStyle name="Navadno 13 6 4" xfId="284" xr:uid="{00000000-0005-0000-0000-000012040000}"/>
    <cellStyle name="Navadno 13 6 5" xfId="285" xr:uid="{00000000-0005-0000-0000-000013040000}"/>
    <cellStyle name="Navadno 13 6 6" xfId="286" xr:uid="{00000000-0005-0000-0000-000014040000}"/>
    <cellStyle name="Navadno 13 7" xfId="287" xr:uid="{00000000-0005-0000-0000-000015040000}"/>
    <cellStyle name="Navadno 13 8" xfId="2258" xr:uid="{00000000-0005-0000-0000-000016040000}"/>
    <cellStyle name="Navadno 13 9" xfId="2259" xr:uid="{00000000-0005-0000-0000-000017040000}"/>
    <cellStyle name="Navadno 14" xfId="288" xr:uid="{00000000-0005-0000-0000-000018040000}"/>
    <cellStyle name="Navadno 14 2" xfId="289" xr:uid="{00000000-0005-0000-0000-000019040000}"/>
    <cellStyle name="Navadno 14 2 10" xfId="2260" xr:uid="{00000000-0005-0000-0000-00001A040000}"/>
    <cellStyle name="Navadno 14 2 11" xfId="2261" xr:uid="{00000000-0005-0000-0000-00001B040000}"/>
    <cellStyle name="Navadno 14 2 12" xfId="2262" xr:uid="{00000000-0005-0000-0000-00001C040000}"/>
    <cellStyle name="Navadno 14 2 13" xfId="2263" xr:uid="{00000000-0005-0000-0000-00001D040000}"/>
    <cellStyle name="Navadno 14 2 14" xfId="2264" xr:uid="{00000000-0005-0000-0000-00001E040000}"/>
    <cellStyle name="Navadno 14 2 15" xfId="2265" xr:uid="{00000000-0005-0000-0000-00001F040000}"/>
    <cellStyle name="Navadno 14 2 16" xfId="2266" xr:uid="{00000000-0005-0000-0000-000020040000}"/>
    <cellStyle name="Navadno 14 2 17" xfId="2267" xr:uid="{00000000-0005-0000-0000-000021040000}"/>
    <cellStyle name="Navadno 14 2 18" xfId="2268" xr:uid="{00000000-0005-0000-0000-000022040000}"/>
    <cellStyle name="Navadno 14 2 19" xfId="2269" xr:uid="{00000000-0005-0000-0000-000023040000}"/>
    <cellStyle name="Navadno 14 2 2" xfId="290" xr:uid="{00000000-0005-0000-0000-000024040000}"/>
    <cellStyle name="Navadno 14 2 20" xfId="2270" xr:uid="{00000000-0005-0000-0000-000025040000}"/>
    <cellStyle name="Navadno 14 2 21" xfId="2271" xr:uid="{00000000-0005-0000-0000-000026040000}"/>
    <cellStyle name="Navadno 14 2 22" xfId="2272" xr:uid="{00000000-0005-0000-0000-000027040000}"/>
    <cellStyle name="Navadno 14 2 23" xfId="2273" xr:uid="{00000000-0005-0000-0000-000028040000}"/>
    <cellStyle name="Navadno 14 2 3" xfId="291" xr:uid="{00000000-0005-0000-0000-000029040000}"/>
    <cellStyle name="Navadno 14 2 4" xfId="292" xr:uid="{00000000-0005-0000-0000-00002A040000}"/>
    <cellStyle name="Navadno 14 2 5" xfId="293" xr:uid="{00000000-0005-0000-0000-00002B040000}"/>
    <cellStyle name="Navadno 14 2 6" xfId="294" xr:uid="{00000000-0005-0000-0000-00002C040000}"/>
    <cellStyle name="Navadno 14 2 7" xfId="2274" xr:uid="{00000000-0005-0000-0000-00002D040000}"/>
    <cellStyle name="Navadno 14 2 8" xfId="2275" xr:uid="{00000000-0005-0000-0000-00002E040000}"/>
    <cellStyle name="Navadno 14 2 9" xfId="2276" xr:uid="{00000000-0005-0000-0000-00002F040000}"/>
    <cellStyle name="Navadno 14 3" xfId="295" xr:uid="{00000000-0005-0000-0000-000030040000}"/>
    <cellStyle name="Navadno 14 3 2" xfId="296" xr:uid="{00000000-0005-0000-0000-000031040000}"/>
    <cellStyle name="Navadno 14 3 3" xfId="297" xr:uid="{00000000-0005-0000-0000-000032040000}"/>
    <cellStyle name="Navadno 14 3 4" xfId="298" xr:uid="{00000000-0005-0000-0000-000033040000}"/>
    <cellStyle name="Navadno 14 3 5" xfId="299" xr:uid="{00000000-0005-0000-0000-000034040000}"/>
    <cellStyle name="Navadno 14 3 6" xfId="300" xr:uid="{00000000-0005-0000-0000-000035040000}"/>
    <cellStyle name="Navadno 14 3 7" xfId="2277" xr:uid="{00000000-0005-0000-0000-000036040000}"/>
    <cellStyle name="Navadno 14 3 8" xfId="2278" xr:uid="{00000000-0005-0000-0000-000037040000}"/>
    <cellStyle name="Navadno 14 4" xfId="301" xr:uid="{00000000-0005-0000-0000-000038040000}"/>
    <cellStyle name="Navadno 14 4 2" xfId="302" xr:uid="{00000000-0005-0000-0000-000039040000}"/>
    <cellStyle name="Navadno 14 4 3" xfId="303" xr:uid="{00000000-0005-0000-0000-00003A040000}"/>
    <cellStyle name="Navadno 14 4 4" xfId="304" xr:uid="{00000000-0005-0000-0000-00003B040000}"/>
    <cellStyle name="Navadno 14 4 5" xfId="305" xr:uid="{00000000-0005-0000-0000-00003C040000}"/>
    <cellStyle name="Navadno 14 4 6" xfId="306" xr:uid="{00000000-0005-0000-0000-00003D040000}"/>
    <cellStyle name="Navadno 14 5" xfId="307" xr:uid="{00000000-0005-0000-0000-00003E040000}"/>
    <cellStyle name="Navadno 14 5 2" xfId="308" xr:uid="{00000000-0005-0000-0000-00003F040000}"/>
    <cellStyle name="Navadno 14 5 3" xfId="309" xr:uid="{00000000-0005-0000-0000-000040040000}"/>
    <cellStyle name="Navadno 14 5 4" xfId="310" xr:uid="{00000000-0005-0000-0000-000041040000}"/>
    <cellStyle name="Navadno 14 5 5" xfId="311" xr:uid="{00000000-0005-0000-0000-000042040000}"/>
    <cellStyle name="Navadno 14 5 6" xfId="312" xr:uid="{00000000-0005-0000-0000-000043040000}"/>
    <cellStyle name="Navadno 14 6" xfId="313" xr:uid="{00000000-0005-0000-0000-000044040000}"/>
    <cellStyle name="Navadno 14 6 2" xfId="314" xr:uid="{00000000-0005-0000-0000-000045040000}"/>
    <cellStyle name="Navadno 14 6 3" xfId="315" xr:uid="{00000000-0005-0000-0000-000046040000}"/>
    <cellStyle name="Navadno 14 6 4" xfId="316" xr:uid="{00000000-0005-0000-0000-000047040000}"/>
    <cellStyle name="Navadno 14 6 5" xfId="317" xr:uid="{00000000-0005-0000-0000-000048040000}"/>
    <cellStyle name="Navadno 14 6 6" xfId="318" xr:uid="{00000000-0005-0000-0000-000049040000}"/>
    <cellStyle name="Navadno 14 7" xfId="319" xr:uid="{00000000-0005-0000-0000-00004A040000}"/>
    <cellStyle name="Navadno 14 8" xfId="2279" xr:uid="{00000000-0005-0000-0000-00004B040000}"/>
    <cellStyle name="Navadno 14 9" xfId="2280" xr:uid="{00000000-0005-0000-0000-00004C040000}"/>
    <cellStyle name="Navadno 15" xfId="320" xr:uid="{00000000-0005-0000-0000-00004D040000}"/>
    <cellStyle name="Navadno 15 2" xfId="321" xr:uid="{00000000-0005-0000-0000-00004E040000}"/>
    <cellStyle name="Navadno 15 2 10" xfId="2281" xr:uid="{00000000-0005-0000-0000-00004F040000}"/>
    <cellStyle name="Navadno 15 2 11" xfId="2282" xr:uid="{00000000-0005-0000-0000-000050040000}"/>
    <cellStyle name="Navadno 15 2 12" xfId="2283" xr:uid="{00000000-0005-0000-0000-000051040000}"/>
    <cellStyle name="Navadno 15 2 13" xfId="2284" xr:uid="{00000000-0005-0000-0000-000052040000}"/>
    <cellStyle name="Navadno 15 2 14" xfId="2285" xr:uid="{00000000-0005-0000-0000-000053040000}"/>
    <cellStyle name="Navadno 15 2 15" xfId="2286" xr:uid="{00000000-0005-0000-0000-000054040000}"/>
    <cellStyle name="Navadno 15 2 16" xfId="2287" xr:uid="{00000000-0005-0000-0000-000055040000}"/>
    <cellStyle name="Navadno 15 2 17" xfId="2288" xr:uid="{00000000-0005-0000-0000-000056040000}"/>
    <cellStyle name="Navadno 15 2 18" xfId="2289" xr:uid="{00000000-0005-0000-0000-000057040000}"/>
    <cellStyle name="Navadno 15 2 19" xfId="2290" xr:uid="{00000000-0005-0000-0000-000058040000}"/>
    <cellStyle name="Navadno 15 2 2" xfId="322" xr:uid="{00000000-0005-0000-0000-000059040000}"/>
    <cellStyle name="Navadno 15 2 20" xfId="2291" xr:uid="{00000000-0005-0000-0000-00005A040000}"/>
    <cellStyle name="Navadno 15 2 21" xfId="2292" xr:uid="{00000000-0005-0000-0000-00005B040000}"/>
    <cellStyle name="Navadno 15 2 22" xfId="2293" xr:uid="{00000000-0005-0000-0000-00005C040000}"/>
    <cellStyle name="Navadno 15 2 23" xfId="2294" xr:uid="{00000000-0005-0000-0000-00005D040000}"/>
    <cellStyle name="Navadno 15 2 3" xfId="323" xr:uid="{00000000-0005-0000-0000-00005E040000}"/>
    <cellStyle name="Navadno 15 2 4" xfId="324" xr:uid="{00000000-0005-0000-0000-00005F040000}"/>
    <cellStyle name="Navadno 15 2 5" xfId="325" xr:uid="{00000000-0005-0000-0000-000060040000}"/>
    <cellStyle name="Navadno 15 2 6" xfId="326" xr:uid="{00000000-0005-0000-0000-000061040000}"/>
    <cellStyle name="Navadno 15 2 7" xfId="2295" xr:uid="{00000000-0005-0000-0000-000062040000}"/>
    <cellStyle name="Navadno 15 2 8" xfId="2296" xr:uid="{00000000-0005-0000-0000-000063040000}"/>
    <cellStyle name="Navadno 15 2 9" xfId="2297" xr:uid="{00000000-0005-0000-0000-000064040000}"/>
    <cellStyle name="Navadno 15 3" xfId="327" xr:uid="{00000000-0005-0000-0000-000065040000}"/>
    <cellStyle name="Navadno 15 3 2" xfId="328" xr:uid="{00000000-0005-0000-0000-000066040000}"/>
    <cellStyle name="Navadno 15 3 3" xfId="329" xr:uid="{00000000-0005-0000-0000-000067040000}"/>
    <cellStyle name="Navadno 15 3 4" xfId="330" xr:uid="{00000000-0005-0000-0000-000068040000}"/>
    <cellStyle name="Navadno 15 3 5" xfId="331" xr:uid="{00000000-0005-0000-0000-000069040000}"/>
    <cellStyle name="Navadno 15 3 6" xfId="332" xr:uid="{00000000-0005-0000-0000-00006A040000}"/>
    <cellStyle name="Navadno 15 3 7" xfId="2298" xr:uid="{00000000-0005-0000-0000-00006B040000}"/>
    <cellStyle name="Navadno 15 3 8" xfId="2299" xr:uid="{00000000-0005-0000-0000-00006C040000}"/>
    <cellStyle name="Navadno 15 4" xfId="333" xr:uid="{00000000-0005-0000-0000-00006D040000}"/>
    <cellStyle name="Navadno 15 4 2" xfId="334" xr:uid="{00000000-0005-0000-0000-00006E040000}"/>
    <cellStyle name="Navadno 15 4 3" xfId="335" xr:uid="{00000000-0005-0000-0000-00006F040000}"/>
    <cellStyle name="Navadno 15 4 4" xfId="336" xr:uid="{00000000-0005-0000-0000-000070040000}"/>
    <cellStyle name="Navadno 15 4 5" xfId="337" xr:uid="{00000000-0005-0000-0000-000071040000}"/>
    <cellStyle name="Navadno 15 4 6" xfId="338" xr:uid="{00000000-0005-0000-0000-000072040000}"/>
    <cellStyle name="Navadno 15 5" xfId="339" xr:uid="{00000000-0005-0000-0000-000073040000}"/>
    <cellStyle name="Navadno 15 5 2" xfId="340" xr:uid="{00000000-0005-0000-0000-000074040000}"/>
    <cellStyle name="Navadno 15 5 3" xfId="341" xr:uid="{00000000-0005-0000-0000-000075040000}"/>
    <cellStyle name="Navadno 15 5 4" xfId="342" xr:uid="{00000000-0005-0000-0000-000076040000}"/>
    <cellStyle name="Navadno 15 5 5" xfId="343" xr:uid="{00000000-0005-0000-0000-000077040000}"/>
    <cellStyle name="Navadno 15 5 6" xfId="344" xr:uid="{00000000-0005-0000-0000-000078040000}"/>
    <cellStyle name="Navadno 15 6" xfId="345" xr:uid="{00000000-0005-0000-0000-000079040000}"/>
    <cellStyle name="Navadno 15 6 2" xfId="346" xr:uid="{00000000-0005-0000-0000-00007A040000}"/>
    <cellStyle name="Navadno 15 6 3" xfId="347" xr:uid="{00000000-0005-0000-0000-00007B040000}"/>
    <cellStyle name="Navadno 15 6 4" xfId="348" xr:uid="{00000000-0005-0000-0000-00007C040000}"/>
    <cellStyle name="Navadno 15 6 5" xfId="349" xr:uid="{00000000-0005-0000-0000-00007D040000}"/>
    <cellStyle name="Navadno 15 6 6" xfId="350" xr:uid="{00000000-0005-0000-0000-00007E040000}"/>
    <cellStyle name="Navadno 15 7" xfId="351" xr:uid="{00000000-0005-0000-0000-00007F040000}"/>
    <cellStyle name="Navadno 15 8" xfId="2300" xr:uid="{00000000-0005-0000-0000-000080040000}"/>
    <cellStyle name="Navadno 15 9" xfId="2301" xr:uid="{00000000-0005-0000-0000-000081040000}"/>
    <cellStyle name="Navadno 16" xfId="352" xr:uid="{00000000-0005-0000-0000-000082040000}"/>
    <cellStyle name="Navadno 16 2" xfId="353" xr:uid="{00000000-0005-0000-0000-000083040000}"/>
    <cellStyle name="Navadno 16 2 10" xfId="2302" xr:uid="{00000000-0005-0000-0000-000084040000}"/>
    <cellStyle name="Navadno 16 2 11" xfId="2303" xr:uid="{00000000-0005-0000-0000-000085040000}"/>
    <cellStyle name="Navadno 16 2 12" xfId="2304" xr:uid="{00000000-0005-0000-0000-000086040000}"/>
    <cellStyle name="Navadno 16 2 13" xfId="2305" xr:uid="{00000000-0005-0000-0000-000087040000}"/>
    <cellStyle name="Navadno 16 2 14" xfId="2306" xr:uid="{00000000-0005-0000-0000-000088040000}"/>
    <cellStyle name="Navadno 16 2 15" xfId="2307" xr:uid="{00000000-0005-0000-0000-000089040000}"/>
    <cellStyle name="Navadno 16 2 16" xfId="2308" xr:uid="{00000000-0005-0000-0000-00008A040000}"/>
    <cellStyle name="Navadno 16 2 17" xfId="2309" xr:uid="{00000000-0005-0000-0000-00008B040000}"/>
    <cellStyle name="Navadno 16 2 18" xfId="2310" xr:uid="{00000000-0005-0000-0000-00008C040000}"/>
    <cellStyle name="Navadno 16 2 19" xfId="2311" xr:uid="{00000000-0005-0000-0000-00008D040000}"/>
    <cellStyle name="Navadno 16 2 2" xfId="354" xr:uid="{00000000-0005-0000-0000-00008E040000}"/>
    <cellStyle name="Navadno 16 2 20" xfId="2312" xr:uid="{00000000-0005-0000-0000-00008F040000}"/>
    <cellStyle name="Navadno 16 2 21" xfId="2313" xr:uid="{00000000-0005-0000-0000-000090040000}"/>
    <cellStyle name="Navadno 16 2 22" xfId="2314" xr:uid="{00000000-0005-0000-0000-000091040000}"/>
    <cellStyle name="Navadno 16 2 23" xfId="2315" xr:uid="{00000000-0005-0000-0000-000092040000}"/>
    <cellStyle name="Navadno 16 2 3" xfId="355" xr:uid="{00000000-0005-0000-0000-000093040000}"/>
    <cellStyle name="Navadno 16 2 4" xfId="356" xr:uid="{00000000-0005-0000-0000-000094040000}"/>
    <cellStyle name="Navadno 16 2 5" xfId="357" xr:uid="{00000000-0005-0000-0000-000095040000}"/>
    <cellStyle name="Navadno 16 2 6" xfId="358" xr:uid="{00000000-0005-0000-0000-000096040000}"/>
    <cellStyle name="Navadno 16 2 7" xfId="2316" xr:uid="{00000000-0005-0000-0000-000097040000}"/>
    <cellStyle name="Navadno 16 2 8" xfId="2317" xr:uid="{00000000-0005-0000-0000-000098040000}"/>
    <cellStyle name="Navadno 16 2 9" xfId="2318" xr:uid="{00000000-0005-0000-0000-000099040000}"/>
    <cellStyle name="Navadno 16 3" xfId="359" xr:uid="{00000000-0005-0000-0000-00009A040000}"/>
    <cellStyle name="Navadno 16 3 2" xfId="360" xr:uid="{00000000-0005-0000-0000-00009B040000}"/>
    <cellStyle name="Navadno 16 3 3" xfId="361" xr:uid="{00000000-0005-0000-0000-00009C040000}"/>
    <cellStyle name="Navadno 16 3 4" xfId="362" xr:uid="{00000000-0005-0000-0000-00009D040000}"/>
    <cellStyle name="Navadno 16 3 5" xfId="363" xr:uid="{00000000-0005-0000-0000-00009E040000}"/>
    <cellStyle name="Navadno 16 3 6" xfId="364" xr:uid="{00000000-0005-0000-0000-00009F040000}"/>
    <cellStyle name="Navadno 16 3 7" xfId="2319" xr:uid="{00000000-0005-0000-0000-0000A0040000}"/>
    <cellStyle name="Navadno 16 3 8" xfId="2320" xr:uid="{00000000-0005-0000-0000-0000A1040000}"/>
    <cellStyle name="Navadno 16 4" xfId="365" xr:uid="{00000000-0005-0000-0000-0000A2040000}"/>
    <cellStyle name="Navadno 16 4 2" xfId="366" xr:uid="{00000000-0005-0000-0000-0000A3040000}"/>
    <cellStyle name="Navadno 16 4 3" xfId="367" xr:uid="{00000000-0005-0000-0000-0000A4040000}"/>
    <cellStyle name="Navadno 16 4 4" xfId="368" xr:uid="{00000000-0005-0000-0000-0000A5040000}"/>
    <cellStyle name="Navadno 16 4 5" xfId="369" xr:uid="{00000000-0005-0000-0000-0000A6040000}"/>
    <cellStyle name="Navadno 16 4 6" xfId="370" xr:uid="{00000000-0005-0000-0000-0000A7040000}"/>
    <cellStyle name="Navadno 16 5" xfId="371" xr:uid="{00000000-0005-0000-0000-0000A8040000}"/>
    <cellStyle name="Navadno 16 5 2" xfId="372" xr:uid="{00000000-0005-0000-0000-0000A9040000}"/>
    <cellStyle name="Navadno 16 5 3" xfId="373" xr:uid="{00000000-0005-0000-0000-0000AA040000}"/>
    <cellStyle name="Navadno 16 5 4" xfId="374" xr:uid="{00000000-0005-0000-0000-0000AB040000}"/>
    <cellStyle name="Navadno 16 5 5" xfId="375" xr:uid="{00000000-0005-0000-0000-0000AC040000}"/>
    <cellStyle name="Navadno 16 5 6" xfId="376" xr:uid="{00000000-0005-0000-0000-0000AD040000}"/>
    <cellStyle name="Navadno 16 6" xfId="377" xr:uid="{00000000-0005-0000-0000-0000AE040000}"/>
    <cellStyle name="Navadno 16 6 2" xfId="378" xr:uid="{00000000-0005-0000-0000-0000AF040000}"/>
    <cellStyle name="Navadno 16 6 3" xfId="379" xr:uid="{00000000-0005-0000-0000-0000B0040000}"/>
    <cellStyle name="Navadno 16 6 4" xfId="380" xr:uid="{00000000-0005-0000-0000-0000B1040000}"/>
    <cellStyle name="Navadno 16 6 5" xfId="381" xr:uid="{00000000-0005-0000-0000-0000B2040000}"/>
    <cellStyle name="Navadno 16 6 6" xfId="382" xr:uid="{00000000-0005-0000-0000-0000B3040000}"/>
    <cellStyle name="Navadno 16 7" xfId="383" xr:uid="{00000000-0005-0000-0000-0000B4040000}"/>
    <cellStyle name="Navadno 16 8" xfId="2321" xr:uid="{00000000-0005-0000-0000-0000B5040000}"/>
    <cellStyle name="Navadno 16 9" xfId="2322" xr:uid="{00000000-0005-0000-0000-0000B6040000}"/>
    <cellStyle name="Navadno 17" xfId="384" xr:uid="{00000000-0005-0000-0000-0000B7040000}"/>
    <cellStyle name="Navadno 17 2" xfId="385" xr:uid="{00000000-0005-0000-0000-0000B8040000}"/>
    <cellStyle name="Navadno 17 2 10" xfId="2323" xr:uid="{00000000-0005-0000-0000-0000B9040000}"/>
    <cellStyle name="Navadno 17 2 11" xfId="2324" xr:uid="{00000000-0005-0000-0000-0000BA040000}"/>
    <cellStyle name="Navadno 17 2 12" xfId="2325" xr:uid="{00000000-0005-0000-0000-0000BB040000}"/>
    <cellStyle name="Navadno 17 2 13" xfId="2326" xr:uid="{00000000-0005-0000-0000-0000BC040000}"/>
    <cellStyle name="Navadno 17 2 14" xfId="2327" xr:uid="{00000000-0005-0000-0000-0000BD040000}"/>
    <cellStyle name="Navadno 17 2 15" xfId="2328" xr:uid="{00000000-0005-0000-0000-0000BE040000}"/>
    <cellStyle name="Navadno 17 2 16" xfId="2329" xr:uid="{00000000-0005-0000-0000-0000BF040000}"/>
    <cellStyle name="Navadno 17 2 17" xfId="2330" xr:uid="{00000000-0005-0000-0000-0000C0040000}"/>
    <cellStyle name="Navadno 17 2 18" xfId="2331" xr:uid="{00000000-0005-0000-0000-0000C1040000}"/>
    <cellStyle name="Navadno 17 2 19" xfId="2332" xr:uid="{00000000-0005-0000-0000-0000C2040000}"/>
    <cellStyle name="Navadno 17 2 2" xfId="386" xr:uid="{00000000-0005-0000-0000-0000C3040000}"/>
    <cellStyle name="Navadno 17 2 20" xfId="2333" xr:uid="{00000000-0005-0000-0000-0000C4040000}"/>
    <cellStyle name="Navadno 17 2 21" xfId="2334" xr:uid="{00000000-0005-0000-0000-0000C5040000}"/>
    <cellStyle name="Navadno 17 2 22" xfId="2335" xr:uid="{00000000-0005-0000-0000-0000C6040000}"/>
    <cellStyle name="Navadno 17 2 23" xfId="2336" xr:uid="{00000000-0005-0000-0000-0000C7040000}"/>
    <cellStyle name="Navadno 17 2 3" xfId="387" xr:uid="{00000000-0005-0000-0000-0000C8040000}"/>
    <cellStyle name="Navadno 17 2 4" xfId="388" xr:uid="{00000000-0005-0000-0000-0000C9040000}"/>
    <cellStyle name="Navadno 17 2 5" xfId="389" xr:uid="{00000000-0005-0000-0000-0000CA040000}"/>
    <cellStyle name="Navadno 17 2 6" xfId="390" xr:uid="{00000000-0005-0000-0000-0000CB040000}"/>
    <cellStyle name="Navadno 17 2 7" xfId="2337" xr:uid="{00000000-0005-0000-0000-0000CC040000}"/>
    <cellStyle name="Navadno 17 2 8" xfId="2338" xr:uid="{00000000-0005-0000-0000-0000CD040000}"/>
    <cellStyle name="Navadno 17 2 9" xfId="2339" xr:uid="{00000000-0005-0000-0000-0000CE040000}"/>
    <cellStyle name="Navadno 17 3" xfId="391" xr:uid="{00000000-0005-0000-0000-0000CF040000}"/>
    <cellStyle name="Navadno 17 3 2" xfId="392" xr:uid="{00000000-0005-0000-0000-0000D0040000}"/>
    <cellStyle name="Navadno 17 3 3" xfId="393" xr:uid="{00000000-0005-0000-0000-0000D1040000}"/>
    <cellStyle name="Navadno 17 3 4" xfId="394" xr:uid="{00000000-0005-0000-0000-0000D2040000}"/>
    <cellStyle name="Navadno 17 3 5" xfId="395" xr:uid="{00000000-0005-0000-0000-0000D3040000}"/>
    <cellStyle name="Navadno 17 3 6" xfId="396" xr:uid="{00000000-0005-0000-0000-0000D4040000}"/>
    <cellStyle name="Navadno 17 3 7" xfId="2340" xr:uid="{00000000-0005-0000-0000-0000D5040000}"/>
    <cellStyle name="Navadno 17 3 8" xfId="2341" xr:uid="{00000000-0005-0000-0000-0000D6040000}"/>
    <cellStyle name="Navadno 17 4" xfId="397" xr:uid="{00000000-0005-0000-0000-0000D7040000}"/>
    <cellStyle name="Navadno 17 4 2" xfId="398" xr:uid="{00000000-0005-0000-0000-0000D8040000}"/>
    <cellStyle name="Navadno 17 4 3" xfId="399" xr:uid="{00000000-0005-0000-0000-0000D9040000}"/>
    <cellStyle name="Navadno 17 4 4" xfId="400" xr:uid="{00000000-0005-0000-0000-0000DA040000}"/>
    <cellStyle name="Navadno 17 4 5" xfId="401" xr:uid="{00000000-0005-0000-0000-0000DB040000}"/>
    <cellStyle name="Navadno 17 4 6" xfId="402" xr:uid="{00000000-0005-0000-0000-0000DC040000}"/>
    <cellStyle name="Navadno 17 5" xfId="403" xr:uid="{00000000-0005-0000-0000-0000DD040000}"/>
    <cellStyle name="Navadno 17 5 2" xfId="404" xr:uid="{00000000-0005-0000-0000-0000DE040000}"/>
    <cellStyle name="Navadno 17 5 3" xfId="405" xr:uid="{00000000-0005-0000-0000-0000DF040000}"/>
    <cellStyle name="Navadno 17 5 4" xfId="406" xr:uid="{00000000-0005-0000-0000-0000E0040000}"/>
    <cellStyle name="Navadno 17 5 5" xfId="407" xr:uid="{00000000-0005-0000-0000-0000E1040000}"/>
    <cellStyle name="Navadno 17 5 6" xfId="408" xr:uid="{00000000-0005-0000-0000-0000E2040000}"/>
    <cellStyle name="Navadno 17 6" xfId="409" xr:uid="{00000000-0005-0000-0000-0000E3040000}"/>
    <cellStyle name="Navadno 17 6 2" xfId="410" xr:uid="{00000000-0005-0000-0000-0000E4040000}"/>
    <cellStyle name="Navadno 17 6 3" xfId="411" xr:uid="{00000000-0005-0000-0000-0000E5040000}"/>
    <cellStyle name="Navadno 17 6 4" xfId="412" xr:uid="{00000000-0005-0000-0000-0000E6040000}"/>
    <cellStyle name="Navadno 17 6 5" xfId="413" xr:uid="{00000000-0005-0000-0000-0000E7040000}"/>
    <cellStyle name="Navadno 17 6 6" xfId="414" xr:uid="{00000000-0005-0000-0000-0000E8040000}"/>
    <cellStyle name="Navadno 17 7" xfId="415" xr:uid="{00000000-0005-0000-0000-0000E9040000}"/>
    <cellStyle name="Navadno 17 8" xfId="2342" xr:uid="{00000000-0005-0000-0000-0000EA040000}"/>
    <cellStyle name="Navadno 17 9" xfId="2343" xr:uid="{00000000-0005-0000-0000-0000EB040000}"/>
    <cellStyle name="Navadno 18" xfId="416" xr:uid="{00000000-0005-0000-0000-0000EC040000}"/>
    <cellStyle name="Navadno 18 10" xfId="417" xr:uid="{00000000-0005-0000-0000-0000ED040000}"/>
    <cellStyle name="Navadno 18 11" xfId="2344" xr:uid="{00000000-0005-0000-0000-0000EE040000}"/>
    <cellStyle name="Navadno 18 12" xfId="2345" xr:uid="{00000000-0005-0000-0000-0000EF040000}"/>
    <cellStyle name="Navadno 18 13" xfId="2346" xr:uid="{00000000-0005-0000-0000-0000F0040000}"/>
    <cellStyle name="Navadno 18 14" xfId="2347" xr:uid="{00000000-0005-0000-0000-0000F1040000}"/>
    <cellStyle name="Navadno 18 15" xfId="2348" xr:uid="{00000000-0005-0000-0000-0000F2040000}"/>
    <cellStyle name="Navadno 18 16" xfId="2349" xr:uid="{00000000-0005-0000-0000-0000F3040000}"/>
    <cellStyle name="Navadno 18 17" xfId="2350" xr:uid="{00000000-0005-0000-0000-0000F4040000}"/>
    <cellStyle name="Navadno 18 18" xfId="2351" xr:uid="{00000000-0005-0000-0000-0000F5040000}"/>
    <cellStyle name="Navadno 18 19" xfId="2352" xr:uid="{00000000-0005-0000-0000-0000F6040000}"/>
    <cellStyle name="Navadno 18 2" xfId="418" xr:uid="{00000000-0005-0000-0000-0000F7040000}"/>
    <cellStyle name="Navadno 18 2 10" xfId="2353" xr:uid="{00000000-0005-0000-0000-0000F8040000}"/>
    <cellStyle name="Navadno 18 2 11" xfId="2354" xr:uid="{00000000-0005-0000-0000-0000F9040000}"/>
    <cellStyle name="Navadno 18 2 12" xfId="2355" xr:uid="{00000000-0005-0000-0000-0000FA040000}"/>
    <cellStyle name="Navadno 18 2 13" xfId="2356" xr:uid="{00000000-0005-0000-0000-0000FB040000}"/>
    <cellStyle name="Navadno 18 2 14" xfId="2357" xr:uid="{00000000-0005-0000-0000-0000FC040000}"/>
    <cellStyle name="Navadno 18 2 15" xfId="2358" xr:uid="{00000000-0005-0000-0000-0000FD040000}"/>
    <cellStyle name="Navadno 18 2 16" xfId="2359" xr:uid="{00000000-0005-0000-0000-0000FE040000}"/>
    <cellStyle name="Navadno 18 2 17" xfId="2360" xr:uid="{00000000-0005-0000-0000-0000FF040000}"/>
    <cellStyle name="Navadno 18 2 18" xfId="2361" xr:uid="{00000000-0005-0000-0000-000000050000}"/>
    <cellStyle name="Navadno 18 2 19" xfId="2362" xr:uid="{00000000-0005-0000-0000-000001050000}"/>
    <cellStyle name="Navadno 18 2 2" xfId="419" xr:uid="{00000000-0005-0000-0000-000002050000}"/>
    <cellStyle name="Navadno 18 2 20" xfId="2363" xr:uid="{00000000-0005-0000-0000-000003050000}"/>
    <cellStyle name="Navadno 18 2 21" xfId="2364" xr:uid="{00000000-0005-0000-0000-000004050000}"/>
    <cellStyle name="Navadno 18 2 22" xfId="2365" xr:uid="{00000000-0005-0000-0000-000005050000}"/>
    <cellStyle name="Navadno 18 2 23" xfId="2366" xr:uid="{00000000-0005-0000-0000-000006050000}"/>
    <cellStyle name="Navadno 18 2 3" xfId="420" xr:uid="{00000000-0005-0000-0000-000007050000}"/>
    <cellStyle name="Navadno 18 2 4" xfId="421" xr:uid="{00000000-0005-0000-0000-000008050000}"/>
    <cellStyle name="Navadno 18 2 5" xfId="422" xr:uid="{00000000-0005-0000-0000-000009050000}"/>
    <cellStyle name="Navadno 18 2 6" xfId="423" xr:uid="{00000000-0005-0000-0000-00000A050000}"/>
    <cellStyle name="Navadno 18 2 7" xfId="2367" xr:uid="{00000000-0005-0000-0000-00000B050000}"/>
    <cellStyle name="Navadno 18 2 8" xfId="2368" xr:uid="{00000000-0005-0000-0000-00000C050000}"/>
    <cellStyle name="Navadno 18 2 9" xfId="2369" xr:uid="{00000000-0005-0000-0000-00000D050000}"/>
    <cellStyle name="Navadno 18 20" xfId="2370" xr:uid="{00000000-0005-0000-0000-00000E050000}"/>
    <cellStyle name="Navadno 18 21" xfId="2371" xr:uid="{00000000-0005-0000-0000-00000F050000}"/>
    <cellStyle name="Navadno 18 22" xfId="2372" xr:uid="{00000000-0005-0000-0000-000010050000}"/>
    <cellStyle name="Navadno 18 23" xfId="2373" xr:uid="{00000000-0005-0000-0000-000011050000}"/>
    <cellStyle name="Navadno 18 24" xfId="2374" xr:uid="{00000000-0005-0000-0000-000012050000}"/>
    <cellStyle name="Navadno 18 25" xfId="2375" xr:uid="{00000000-0005-0000-0000-000013050000}"/>
    <cellStyle name="Navadno 18 26" xfId="2376" xr:uid="{00000000-0005-0000-0000-000014050000}"/>
    <cellStyle name="Navadno 18 27" xfId="2377" xr:uid="{00000000-0005-0000-0000-000015050000}"/>
    <cellStyle name="Navadno 18 3" xfId="424" xr:uid="{00000000-0005-0000-0000-000016050000}"/>
    <cellStyle name="Navadno 18 3 2" xfId="425" xr:uid="{00000000-0005-0000-0000-000017050000}"/>
    <cellStyle name="Navadno 18 3 3" xfId="426" xr:uid="{00000000-0005-0000-0000-000018050000}"/>
    <cellStyle name="Navadno 18 3 4" xfId="427" xr:uid="{00000000-0005-0000-0000-000019050000}"/>
    <cellStyle name="Navadno 18 3 5" xfId="428" xr:uid="{00000000-0005-0000-0000-00001A050000}"/>
    <cellStyle name="Navadno 18 3 6" xfId="429" xr:uid="{00000000-0005-0000-0000-00001B050000}"/>
    <cellStyle name="Navadno 18 3 7" xfId="2378" xr:uid="{00000000-0005-0000-0000-00001C050000}"/>
    <cellStyle name="Navadno 18 3 8" xfId="2379" xr:uid="{00000000-0005-0000-0000-00001D050000}"/>
    <cellStyle name="Navadno 18 4" xfId="430" xr:uid="{00000000-0005-0000-0000-00001E050000}"/>
    <cellStyle name="Navadno 18 4 2" xfId="431" xr:uid="{00000000-0005-0000-0000-00001F050000}"/>
    <cellStyle name="Navadno 18 4 3" xfId="432" xr:uid="{00000000-0005-0000-0000-000020050000}"/>
    <cellStyle name="Navadno 18 4 4" xfId="433" xr:uid="{00000000-0005-0000-0000-000021050000}"/>
    <cellStyle name="Navadno 18 4 5" xfId="434" xr:uid="{00000000-0005-0000-0000-000022050000}"/>
    <cellStyle name="Navadno 18 4 6" xfId="435" xr:uid="{00000000-0005-0000-0000-000023050000}"/>
    <cellStyle name="Navadno 18 4 7" xfId="2380" xr:uid="{00000000-0005-0000-0000-000024050000}"/>
    <cellStyle name="Navadno 18 4 8" xfId="2381" xr:uid="{00000000-0005-0000-0000-000025050000}"/>
    <cellStyle name="Navadno 18 5" xfId="436" xr:uid="{00000000-0005-0000-0000-000026050000}"/>
    <cellStyle name="Navadno 18 5 2" xfId="437" xr:uid="{00000000-0005-0000-0000-000027050000}"/>
    <cellStyle name="Navadno 18 5 3" xfId="438" xr:uid="{00000000-0005-0000-0000-000028050000}"/>
    <cellStyle name="Navadno 18 5 4" xfId="439" xr:uid="{00000000-0005-0000-0000-000029050000}"/>
    <cellStyle name="Navadno 18 5 5" xfId="440" xr:uid="{00000000-0005-0000-0000-00002A050000}"/>
    <cellStyle name="Navadno 18 5 6" xfId="441" xr:uid="{00000000-0005-0000-0000-00002B050000}"/>
    <cellStyle name="Navadno 18 5 7" xfId="2382" xr:uid="{00000000-0005-0000-0000-00002C050000}"/>
    <cellStyle name="Navadno 18 5 8" xfId="2383" xr:uid="{00000000-0005-0000-0000-00002D050000}"/>
    <cellStyle name="Navadno 18 6" xfId="442" xr:uid="{00000000-0005-0000-0000-00002E050000}"/>
    <cellStyle name="Navadno 18 6 2" xfId="443" xr:uid="{00000000-0005-0000-0000-00002F050000}"/>
    <cellStyle name="Navadno 18 6 3" xfId="444" xr:uid="{00000000-0005-0000-0000-000030050000}"/>
    <cellStyle name="Navadno 18 6 4" xfId="445" xr:uid="{00000000-0005-0000-0000-000031050000}"/>
    <cellStyle name="Navadno 18 6 5" xfId="446" xr:uid="{00000000-0005-0000-0000-000032050000}"/>
    <cellStyle name="Navadno 18 6 6" xfId="447" xr:uid="{00000000-0005-0000-0000-000033050000}"/>
    <cellStyle name="Navadno 18 6 7" xfId="2384" xr:uid="{00000000-0005-0000-0000-000034050000}"/>
    <cellStyle name="Navadno 18 6 8" xfId="2385" xr:uid="{00000000-0005-0000-0000-000035050000}"/>
    <cellStyle name="Navadno 18 7" xfId="448" xr:uid="{00000000-0005-0000-0000-000036050000}"/>
    <cellStyle name="Navadno 18 7 2" xfId="449" xr:uid="{00000000-0005-0000-0000-000037050000}"/>
    <cellStyle name="Navadno 18 7 3" xfId="2386" xr:uid="{00000000-0005-0000-0000-000038050000}"/>
    <cellStyle name="Navadno 18 7 4" xfId="2387" xr:uid="{00000000-0005-0000-0000-000039050000}"/>
    <cellStyle name="Navadno 18 8" xfId="450" xr:uid="{00000000-0005-0000-0000-00003A050000}"/>
    <cellStyle name="Navadno 18 8 2" xfId="451" xr:uid="{00000000-0005-0000-0000-00003B050000}"/>
    <cellStyle name="Navadno 18 8 3" xfId="2388" xr:uid="{00000000-0005-0000-0000-00003C050000}"/>
    <cellStyle name="Navadno 18 8 4" xfId="2389" xr:uid="{00000000-0005-0000-0000-00003D050000}"/>
    <cellStyle name="Navadno 18 9" xfId="452" xr:uid="{00000000-0005-0000-0000-00003E050000}"/>
    <cellStyle name="Navadno 18 9 2" xfId="453" xr:uid="{00000000-0005-0000-0000-00003F050000}"/>
    <cellStyle name="Navadno 18 9 3" xfId="2390" xr:uid="{00000000-0005-0000-0000-000040050000}"/>
    <cellStyle name="Navadno 18 9 4" xfId="2391" xr:uid="{00000000-0005-0000-0000-000041050000}"/>
    <cellStyle name="Navadno 19" xfId="454" xr:uid="{00000000-0005-0000-0000-000042050000}"/>
    <cellStyle name="Navadno 19 2" xfId="455" xr:uid="{00000000-0005-0000-0000-000043050000}"/>
    <cellStyle name="Navadno 19 2 10" xfId="2392" xr:uid="{00000000-0005-0000-0000-000044050000}"/>
    <cellStyle name="Navadno 19 2 11" xfId="2393" xr:uid="{00000000-0005-0000-0000-000045050000}"/>
    <cellStyle name="Navadno 19 2 12" xfId="2394" xr:uid="{00000000-0005-0000-0000-000046050000}"/>
    <cellStyle name="Navadno 19 2 13" xfId="2395" xr:uid="{00000000-0005-0000-0000-000047050000}"/>
    <cellStyle name="Navadno 19 2 14" xfId="2396" xr:uid="{00000000-0005-0000-0000-000048050000}"/>
    <cellStyle name="Navadno 19 2 15" xfId="2397" xr:uid="{00000000-0005-0000-0000-000049050000}"/>
    <cellStyle name="Navadno 19 2 16" xfId="2398" xr:uid="{00000000-0005-0000-0000-00004A050000}"/>
    <cellStyle name="Navadno 19 2 17" xfId="2399" xr:uid="{00000000-0005-0000-0000-00004B050000}"/>
    <cellStyle name="Navadno 19 2 18" xfId="2400" xr:uid="{00000000-0005-0000-0000-00004C050000}"/>
    <cellStyle name="Navadno 19 2 19" xfId="2401" xr:uid="{00000000-0005-0000-0000-00004D050000}"/>
    <cellStyle name="Navadno 19 2 2" xfId="456" xr:uid="{00000000-0005-0000-0000-00004E050000}"/>
    <cellStyle name="Navadno 19 2 20" xfId="2402" xr:uid="{00000000-0005-0000-0000-00004F050000}"/>
    <cellStyle name="Navadno 19 2 21" xfId="2403" xr:uid="{00000000-0005-0000-0000-000050050000}"/>
    <cellStyle name="Navadno 19 2 22" xfId="2404" xr:uid="{00000000-0005-0000-0000-000051050000}"/>
    <cellStyle name="Navadno 19 2 23" xfId="2405" xr:uid="{00000000-0005-0000-0000-000052050000}"/>
    <cellStyle name="Navadno 19 2 3" xfId="457" xr:uid="{00000000-0005-0000-0000-000053050000}"/>
    <cellStyle name="Navadno 19 2 4" xfId="458" xr:uid="{00000000-0005-0000-0000-000054050000}"/>
    <cellStyle name="Navadno 19 2 5" xfId="459" xr:uid="{00000000-0005-0000-0000-000055050000}"/>
    <cellStyle name="Navadno 19 2 6" xfId="460" xr:uid="{00000000-0005-0000-0000-000056050000}"/>
    <cellStyle name="Navadno 19 2 7" xfId="2406" xr:uid="{00000000-0005-0000-0000-000057050000}"/>
    <cellStyle name="Navadno 19 2 8" xfId="2407" xr:uid="{00000000-0005-0000-0000-000058050000}"/>
    <cellStyle name="Navadno 19 2 9" xfId="2408" xr:uid="{00000000-0005-0000-0000-000059050000}"/>
    <cellStyle name="Navadno 19 3" xfId="461" xr:uid="{00000000-0005-0000-0000-00005A050000}"/>
    <cellStyle name="Navadno 19 3 2" xfId="462" xr:uid="{00000000-0005-0000-0000-00005B050000}"/>
    <cellStyle name="Navadno 19 3 3" xfId="463" xr:uid="{00000000-0005-0000-0000-00005C050000}"/>
    <cellStyle name="Navadno 19 3 4" xfId="464" xr:uid="{00000000-0005-0000-0000-00005D050000}"/>
    <cellStyle name="Navadno 19 3 5" xfId="465" xr:uid="{00000000-0005-0000-0000-00005E050000}"/>
    <cellStyle name="Navadno 19 3 6" xfId="466" xr:uid="{00000000-0005-0000-0000-00005F050000}"/>
    <cellStyle name="Navadno 19 3 7" xfId="2409" xr:uid="{00000000-0005-0000-0000-000060050000}"/>
    <cellStyle name="Navadno 19 3 8" xfId="2410" xr:uid="{00000000-0005-0000-0000-000061050000}"/>
    <cellStyle name="Navadno 19 4" xfId="467" xr:uid="{00000000-0005-0000-0000-000062050000}"/>
    <cellStyle name="Navadno 19 4 2" xfId="468" xr:uid="{00000000-0005-0000-0000-000063050000}"/>
    <cellStyle name="Navadno 19 4 3" xfId="469" xr:uid="{00000000-0005-0000-0000-000064050000}"/>
    <cellStyle name="Navadno 19 4 4" xfId="470" xr:uid="{00000000-0005-0000-0000-000065050000}"/>
    <cellStyle name="Navadno 19 4 5" xfId="471" xr:uid="{00000000-0005-0000-0000-000066050000}"/>
    <cellStyle name="Navadno 19 4 6" xfId="472" xr:uid="{00000000-0005-0000-0000-000067050000}"/>
    <cellStyle name="Navadno 19 5" xfId="473" xr:uid="{00000000-0005-0000-0000-000068050000}"/>
    <cellStyle name="Navadno 19 5 2" xfId="474" xr:uid="{00000000-0005-0000-0000-000069050000}"/>
    <cellStyle name="Navadno 19 5 3" xfId="475" xr:uid="{00000000-0005-0000-0000-00006A050000}"/>
    <cellStyle name="Navadno 19 5 4" xfId="476" xr:uid="{00000000-0005-0000-0000-00006B050000}"/>
    <cellStyle name="Navadno 19 5 5" xfId="477" xr:uid="{00000000-0005-0000-0000-00006C050000}"/>
    <cellStyle name="Navadno 19 5 6" xfId="478" xr:uid="{00000000-0005-0000-0000-00006D050000}"/>
    <cellStyle name="Navadno 19 6" xfId="479" xr:uid="{00000000-0005-0000-0000-00006E050000}"/>
    <cellStyle name="Navadno 19 6 2" xfId="480" xr:uid="{00000000-0005-0000-0000-00006F050000}"/>
    <cellStyle name="Navadno 19 6 3" xfId="481" xr:uid="{00000000-0005-0000-0000-000070050000}"/>
    <cellStyle name="Navadno 19 6 4" xfId="482" xr:uid="{00000000-0005-0000-0000-000071050000}"/>
    <cellStyle name="Navadno 19 6 5" xfId="483" xr:uid="{00000000-0005-0000-0000-000072050000}"/>
    <cellStyle name="Navadno 19 6 6" xfId="484" xr:uid="{00000000-0005-0000-0000-000073050000}"/>
    <cellStyle name="Navadno 19 7" xfId="485" xr:uid="{00000000-0005-0000-0000-000074050000}"/>
    <cellStyle name="Navadno 2" xfId="3696" xr:uid="{00000000-0005-0000-0000-000075050000}"/>
    <cellStyle name="Navadno 2 10" xfId="486" xr:uid="{00000000-0005-0000-0000-000076050000}"/>
    <cellStyle name="Navadno 2 10 2" xfId="487" xr:uid="{00000000-0005-0000-0000-000077050000}"/>
    <cellStyle name="Navadno 2 10 3" xfId="488" xr:uid="{00000000-0005-0000-0000-000078050000}"/>
    <cellStyle name="Navadno 2 10 4" xfId="489" xr:uid="{00000000-0005-0000-0000-000079050000}"/>
    <cellStyle name="Navadno 2 10 5" xfId="490" xr:uid="{00000000-0005-0000-0000-00007A050000}"/>
    <cellStyle name="Navadno 2 10 6" xfId="491" xr:uid="{00000000-0005-0000-0000-00007B050000}"/>
    <cellStyle name="Navadno 2 11" xfId="492" xr:uid="{00000000-0005-0000-0000-00007C050000}"/>
    <cellStyle name="Navadno 2 11 2" xfId="493" xr:uid="{00000000-0005-0000-0000-00007D050000}"/>
    <cellStyle name="Navadno 2 12" xfId="494" xr:uid="{00000000-0005-0000-0000-00007E050000}"/>
    <cellStyle name="Navadno 2 12 2" xfId="495" xr:uid="{00000000-0005-0000-0000-00007F050000}"/>
    <cellStyle name="Navadno 2 13" xfId="496" xr:uid="{00000000-0005-0000-0000-000080050000}"/>
    <cellStyle name="Navadno 2 13 2" xfId="497" xr:uid="{00000000-0005-0000-0000-000081050000}"/>
    <cellStyle name="Navadno 2 14" xfId="498" xr:uid="{00000000-0005-0000-0000-000082050000}"/>
    <cellStyle name="Navadno 2 14 2" xfId="499" xr:uid="{00000000-0005-0000-0000-000083050000}"/>
    <cellStyle name="Navadno 2 15" xfId="500" xr:uid="{00000000-0005-0000-0000-000084050000}"/>
    <cellStyle name="Navadno 2 15 2" xfId="501" xr:uid="{00000000-0005-0000-0000-000085050000}"/>
    <cellStyle name="Navadno 2 16" xfId="502" xr:uid="{00000000-0005-0000-0000-000086050000}"/>
    <cellStyle name="Navadno 2 16 2" xfId="503" xr:uid="{00000000-0005-0000-0000-000087050000}"/>
    <cellStyle name="Navadno 2 17" xfId="504" xr:uid="{00000000-0005-0000-0000-000088050000}"/>
    <cellStyle name="Navadno 2 17 2" xfId="505" xr:uid="{00000000-0005-0000-0000-000089050000}"/>
    <cellStyle name="Navadno 2 18" xfId="506" xr:uid="{00000000-0005-0000-0000-00008A050000}"/>
    <cellStyle name="Navadno 2 18 2" xfId="507" xr:uid="{00000000-0005-0000-0000-00008B050000}"/>
    <cellStyle name="Navadno 2 19" xfId="508" xr:uid="{00000000-0005-0000-0000-00008C050000}"/>
    <cellStyle name="Navadno 2 19 2" xfId="509" xr:uid="{00000000-0005-0000-0000-00008D050000}"/>
    <cellStyle name="Navadno 2 2" xfId="510" xr:uid="{00000000-0005-0000-0000-00008E050000}"/>
    <cellStyle name="Navadno 2 2 10" xfId="2412" xr:uid="{00000000-0005-0000-0000-00008F050000}"/>
    <cellStyle name="Navadno 2 2 11" xfId="2413" xr:uid="{00000000-0005-0000-0000-000090050000}"/>
    <cellStyle name="Navadno 2 2 12" xfId="2414" xr:uid="{00000000-0005-0000-0000-000091050000}"/>
    <cellStyle name="Navadno 2 2 13" xfId="2415" xr:uid="{00000000-0005-0000-0000-000092050000}"/>
    <cellStyle name="Navadno 2 2 14" xfId="2416" xr:uid="{00000000-0005-0000-0000-000093050000}"/>
    <cellStyle name="Navadno 2 2 15" xfId="2417" xr:uid="{00000000-0005-0000-0000-000094050000}"/>
    <cellStyle name="Navadno 2 2 16" xfId="2418" xr:uid="{00000000-0005-0000-0000-000095050000}"/>
    <cellStyle name="Navadno 2 2 17" xfId="2419" xr:uid="{00000000-0005-0000-0000-000096050000}"/>
    <cellStyle name="Navadno 2 2 18" xfId="2420" xr:uid="{00000000-0005-0000-0000-000097050000}"/>
    <cellStyle name="Navadno 2 2 19" xfId="2421" xr:uid="{00000000-0005-0000-0000-000098050000}"/>
    <cellStyle name="Navadno 2 2 2" xfId="511" xr:uid="{00000000-0005-0000-0000-000099050000}"/>
    <cellStyle name="Navadno 2 2 20" xfId="2422" xr:uid="{00000000-0005-0000-0000-00009A050000}"/>
    <cellStyle name="Navadno 2 2 21" xfId="2423" xr:uid="{00000000-0005-0000-0000-00009B050000}"/>
    <cellStyle name="Navadno 2 2 22" xfId="2424" xr:uid="{00000000-0005-0000-0000-00009C050000}"/>
    <cellStyle name="Navadno 2 2 23" xfId="2425" xr:uid="{00000000-0005-0000-0000-00009D050000}"/>
    <cellStyle name="Navadno 2 2 3" xfId="512" xr:uid="{00000000-0005-0000-0000-00009E050000}"/>
    <cellStyle name="Navadno 2 2 4" xfId="513" xr:uid="{00000000-0005-0000-0000-00009F050000}"/>
    <cellStyle name="Navadno 2 2 5" xfId="514" xr:uid="{00000000-0005-0000-0000-0000A0050000}"/>
    <cellStyle name="Navadno 2 2 6" xfId="515" xr:uid="{00000000-0005-0000-0000-0000A1050000}"/>
    <cellStyle name="Navadno 2 2 7" xfId="2426" xr:uid="{00000000-0005-0000-0000-0000A2050000}"/>
    <cellStyle name="Navadno 2 2 7 2" xfId="2974" xr:uid="{00000000-0005-0000-0000-0000A3050000}"/>
    <cellStyle name="Navadno 2 2 8" xfId="2427" xr:uid="{00000000-0005-0000-0000-0000A4050000}"/>
    <cellStyle name="Navadno 2 2 9" xfId="2428" xr:uid="{00000000-0005-0000-0000-0000A5050000}"/>
    <cellStyle name="Navadno 2 20" xfId="516" xr:uid="{00000000-0005-0000-0000-0000A6050000}"/>
    <cellStyle name="Navadno 2 20 2" xfId="517" xr:uid="{00000000-0005-0000-0000-0000A7050000}"/>
    <cellStyle name="Navadno 2 21" xfId="518" xr:uid="{00000000-0005-0000-0000-0000A8050000}"/>
    <cellStyle name="Navadno 2 21 2" xfId="519" xr:uid="{00000000-0005-0000-0000-0000A9050000}"/>
    <cellStyle name="Navadno 2 22" xfId="520" xr:uid="{00000000-0005-0000-0000-0000AA050000}"/>
    <cellStyle name="Navadno 2 22 2" xfId="521" xr:uid="{00000000-0005-0000-0000-0000AB050000}"/>
    <cellStyle name="Navadno 2 23" xfId="522" xr:uid="{00000000-0005-0000-0000-0000AC050000}"/>
    <cellStyle name="Navadno 2 23 2" xfId="523" xr:uid="{00000000-0005-0000-0000-0000AD050000}"/>
    <cellStyle name="Navadno 2 24" xfId="524" xr:uid="{00000000-0005-0000-0000-0000AE050000}"/>
    <cellStyle name="Navadno 2 24 2" xfId="525" xr:uid="{00000000-0005-0000-0000-0000AF050000}"/>
    <cellStyle name="Navadno 2 25" xfId="526" xr:uid="{00000000-0005-0000-0000-0000B0050000}"/>
    <cellStyle name="Navadno 2 25 2" xfId="527" xr:uid="{00000000-0005-0000-0000-0000B1050000}"/>
    <cellStyle name="Navadno 2 26" xfId="528" xr:uid="{00000000-0005-0000-0000-0000B2050000}"/>
    <cellStyle name="Navadno 2 26 2" xfId="529" xr:uid="{00000000-0005-0000-0000-0000B3050000}"/>
    <cellStyle name="Navadno 2 27" xfId="530" xr:uid="{00000000-0005-0000-0000-0000B4050000}"/>
    <cellStyle name="Navadno 2 27 2" xfId="531" xr:uid="{00000000-0005-0000-0000-0000B5050000}"/>
    <cellStyle name="Navadno 2 28" xfId="532" xr:uid="{00000000-0005-0000-0000-0000B6050000}"/>
    <cellStyle name="Navadno 2 28 2" xfId="533" xr:uid="{00000000-0005-0000-0000-0000B7050000}"/>
    <cellStyle name="Navadno 2 29" xfId="534" xr:uid="{00000000-0005-0000-0000-0000B8050000}"/>
    <cellStyle name="Navadno 2 29 2" xfId="535" xr:uid="{00000000-0005-0000-0000-0000B9050000}"/>
    <cellStyle name="Navadno 2 3" xfId="536" xr:uid="{00000000-0005-0000-0000-0000BA050000}"/>
    <cellStyle name="Navadno 2 3 2" xfId="537" xr:uid="{00000000-0005-0000-0000-0000BB050000}"/>
    <cellStyle name="Navadno 2 3 3" xfId="538" xr:uid="{00000000-0005-0000-0000-0000BC050000}"/>
    <cellStyle name="Navadno 2 3 4" xfId="539" xr:uid="{00000000-0005-0000-0000-0000BD050000}"/>
    <cellStyle name="Navadno 2 3 5" xfId="540" xr:uid="{00000000-0005-0000-0000-0000BE050000}"/>
    <cellStyle name="Navadno 2 3 6" xfId="541" xr:uid="{00000000-0005-0000-0000-0000BF050000}"/>
    <cellStyle name="Navadno 2 3 7" xfId="2432" xr:uid="{00000000-0005-0000-0000-0000C0050000}"/>
    <cellStyle name="Navadno 2 3 7 2" xfId="3097" xr:uid="{00000000-0005-0000-0000-0000C1050000}"/>
    <cellStyle name="Navadno 2 3 8" xfId="2433" xr:uid="{00000000-0005-0000-0000-0000C2050000}"/>
    <cellStyle name="Navadno 2 30" xfId="542" xr:uid="{00000000-0005-0000-0000-0000C3050000}"/>
    <cellStyle name="Navadno 2 30 2" xfId="543" xr:uid="{00000000-0005-0000-0000-0000C4050000}"/>
    <cellStyle name="Navadno 2 31" xfId="544" xr:uid="{00000000-0005-0000-0000-0000C5050000}"/>
    <cellStyle name="Navadno 2 31 2" xfId="545" xr:uid="{00000000-0005-0000-0000-0000C6050000}"/>
    <cellStyle name="Navadno 2 32" xfId="546" xr:uid="{00000000-0005-0000-0000-0000C7050000}"/>
    <cellStyle name="Navadno 2 32 2" xfId="547" xr:uid="{00000000-0005-0000-0000-0000C8050000}"/>
    <cellStyle name="Navadno 2 33" xfId="548" xr:uid="{00000000-0005-0000-0000-0000C9050000}"/>
    <cellStyle name="Navadno 2 33 2" xfId="549" xr:uid="{00000000-0005-0000-0000-0000CA050000}"/>
    <cellStyle name="Navadno 2 34" xfId="550" xr:uid="{00000000-0005-0000-0000-0000CB050000}"/>
    <cellStyle name="Navadno 2 34 2" xfId="551" xr:uid="{00000000-0005-0000-0000-0000CC050000}"/>
    <cellStyle name="Navadno 2 35" xfId="552" xr:uid="{00000000-0005-0000-0000-0000CD050000}"/>
    <cellStyle name="Navadno 2 35 2" xfId="553" xr:uid="{00000000-0005-0000-0000-0000CE050000}"/>
    <cellStyle name="Navadno 2 36" xfId="554" xr:uid="{00000000-0005-0000-0000-0000CF050000}"/>
    <cellStyle name="Navadno 2 36 2" xfId="555" xr:uid="{00000000-0005-0000-0000-0000D0050000}"/>
    <cellStyle name="Navadno 2 37" xfId="556" xr:uid="{00000000-0005-0000-0000-0000D1050000}"/>
    <cellStyle name="Navadno 2 37 2" xfId="557" xr:uid="{00000000-0005-0000-0000-0000D2050000}"/>
    <cellStyle name="Navadno 2 38" xfId="558" xr:uid="{00000000-0005-0000-0000-0000D3050000}"/>
    <cellStyle name="Navadno 2 38 2" xfId="559" xr:uid="{00000000-0005-0000-0000-0000D4050000}"/>
    <cellStyle name="Navadno 2 39" xfId="560" xr:uid="{00000000-0005-0000-0000-0000D5050000}"/>
    <cellStyle name="Navadno 2 39 2" xfId="561" xr:uid="{00000000-0005-0000-0000-0000D6050000}"/>
    <cellStyle name="Navadno 2 4" xfId="562" xr:uid="{00000000-0005-0000-0000-0000D7050000}"/>
    <cellStyle name="Navadno 2 4 2" xfId="563" xr:uid="{00000000-0005-0000-0000-0000D8050000}"/>
    <cellStyle name="Navadno 2 4 3" xfId="564" xr:uid="{00000000-0005-0000-0000-0000D9050000}"/>
    <cellStyle name="Navadno 2 4 4" xfId="565" xr:uid="{00000000-0005-0000-0000-0000DA050000}"/>
    <cellStyle name="Navadno 2 4 5" xfId="566" xr:uid="{00000000-0005-0000-0000-0000DB050000}"/>
    <cellStyle name="Navadno 2 4 6" xfId="567" xr:uid="{00000000-0005-0000-0000-0000DC050000}"/>
    <cellStyle name="Navadno 2 40" xfId="568" xr:uid="{00000000-0005-0000-0000-0000DD050000}"/>
    <cellStyle name="Navadno 2 40 2" xfId="569" xr:uid="{00000000-0005-0000-0000-0000DE050000}"/>
    <cellStyle name="Navadno 2 41" xfId="570" xr:uid="{00000000-0005-0000-0000-0000DF050000}"/>
    <cellStyle name="Navadno 2 41 2" xfId="571" xr:uid="{00000000-0005-0000-0000-0000E0050000}"/>
    <cellStyle name="Navadno 2 42" xfId="572" xr:uid="{00000000-0005-0000-0000-0000E1050000}"/>
    <cellStyle name="Navadno 2 42 2" xfId="573" xr:uid="{00000000-0005-0000-0000-0000E2050000}"/>
    <cellStyle name="Navadno 2 43" xfId="574" xr:uid="{00000000-0005-0000-0000-0000E3050000}"/>
    <cellStyle name="Navadno 2 43 2" xfId="575" xr:uid="{00000000-0005-0000-0000-0000E4050000}"/>
    <cellStyle name="Navadno 2 44" xfId="576" xr:uid="{00000000-0005-0000-0000-0000E5050000}"/>
    <cellStyle name="Navadno 2 44 2" xfId="577" xr:uid="{00000000-0005-0000-0000-0000E6050000}"/>
    <cellStyle name="Navadno 2 45" xfId="578" xr:uid="{00000000-0005-0000-0000-0000E7050000}"/>
    <cellStyle name="Navadno 2 45 2" xfId="579" xr:uid="{00000000-0005-0000-0000-0000E8050000}"/>
    <cellStyle name="Navadno 2 46" xfId="580" xr:uid="{00000000-0005-0000-0000-0000E9050000}"/>
    <cellStyle name="Navadno 2 46 2" xfId="581" xr:uid="{00000000-0005-0000-0000-0000EA050000}"/>
    <cellStyle name="Navadno 2 47" xfId="582" xr:uid="{00000000-0005-0000-0000-0000EB050000}"/>
    <cellStyle name="Navadno 2 47 2" xfId="583" xr:uid="{00000000-0005-0000-0000-0000EC050000}"/>
    <cellStyle name="Navadno 2 48" xfId="584" xr:uid="{00000000-0005-0000-0000-0000ED050000}"/>
    <cellStyle name="Navadno 2 48 2" xfId="585" xr:uid="{00000000-0005-0000-0000-0000EE050000}"/>
    <cellStyle name="Navadno 2 49" xfId="586" xr:uid="{00000000-0005-0000-0000-0000EF050000}"/>
    <cellStyle name="Navadno 2 49 2" xfId="587" xr:uid="{00000000-0005-0000-0000-0000F0050000}"/>
    <cellStyle name="Navadno 2 5" xfId="588" xr:uid="{00000000-0005-0000-0000-0000F1050000}"/>
    <cellStyle name="Navadno 2 5 2" xfId="589" xr:uid="{00000000-0005-0000-0000-0000F2050000}"/>
    <cellStyle name="Navadno 2 5 3" xfId="590" xr:uid="{00000000-0005-0000-0000-0000F3050000}"/>
    <cellStyle name="Navadno 2 5 4" xfId="591" xr:uid="{00000000-0005-0000-0000-0000F4050000}"/>
    <cellStyle name="Navadno 2 5 5" xfId="592" xr:uid="{00000000-0005-0000-0000-0000F5050000}"/>
    <cellStyle name="Navadno 2 5 6" xfId="593" xr:uid="{00000000-0005-0000-0000-0000F6050000}"/>
    <cellStyle name="Navadno 2 50" xfId="594" xr:uid="{00000000-0005-0000-0000-0000F7050000}"/>
    <cellStyle name="Navadno 2 50 2" xfId="595" xr:uid="{00000000-0005-0000-0000-0000F8050000}"/>
    <cellStyle name="Navadno 2 51" xfId="596" xr:uid="{00000000-0005-0000-0000-0000F9050000}"/>
    <cellStyle name="Navadno 2 51 2" xfId="597" xr:uid="{00000000-0005-0000-0000-0000FA050000}"/>
    <cellStyle name="Navadno 2 52" xfId="598" xr:uid="{00000000-0005-0000-0000-0000FB050000}"/>
    <cellStyle name="Navadno 2 52 2" xfId="599" xr:uid="{00000000-0005-0000-0000-0000FC050000}"/>
    <cellStyle name="Navadno 2 53" xfId="600" xr:uid="{00000000-0005-0000-0000-0000FD050000}"/>
    <cellStyle name="Navadno 2 53 2" xfId="601" xr:uid="{00000000-0005-0000-0000-0000FE050000}"/>
    <cellStyle name="Navadno 2 54" xfId="602" xr:uid="{00000000-0005-0000-0000-0000FF050000}"/>
    <cellStyle name="Navadno 2 54 2" xfId="603" xr:uid="{00000000-0005-0000-0000-000000060000}"/>
    <cellStyle name="Navadno 2 55" xfId="604" xr:uid="{00000000-0005-0000-0000-000001060000}"/>
    <cellStyle name="Navadno 2 55 2" xfId="605" xr:uid="{00000000-0005-0000-0000-000002060000}"/>
    <cellStyle name="Navadno 2 56" xfId="606" xr:uid="{00000000-0005-0000-0000-000003060000}"/>
    <cellStyle name="Navadno 2 56 2" xfId="607" xr:uid="{00000000-0005-0000-0000-000004060000}"/>
    <cellStyle name="Navadno 2 57" xfId="608" xr:uid="{00000000-0005-0000-0000-000005060000}"/>
    <cellStyle name="Navadno 2 57 2" xfId="609" xr:uid="{00000000-0005-0000-0000-000006060000}"/>
    <cellStyle name="Navadno 2 58" xfId="610" xr:uid="{00000000-0005-0000-0000-000007060000}"/>
    <cellStyle name="Navadno 2 58 2" xfId="611" xr:uid="{00000000-0005-0000-0000-000008060000}"/>
    <cellStyle name="Navadno 2 59" xfId="612" xr:uid="{00000000-0005-0000-0000-000009060000}"/>
    <cellStyle name="Navadno 2 59 2" xfId="613" xr:uid="{00000000-0005-0000-0000-00000A060000}"/>
    <cellStyle name="Navadno 2 6" xfId="614" xr:uid="{00000000-0005-0000-0000-00000B060000}"/>
    <cellStyle name="Navadno 2 6 2" xfId="615" xr:uid="{00000000-0005-0000-0000-00000C060000}"/>
    <cellStyle name="Navadno 2 6 3" xfId="616" xr:uid="{00000000-0005-0000-0000-00000D060000}"/>
    <cellStyle name="Navadno 2 6 4" xfId="617" xr:uid="{00000000-0005-0000-0000-00000E060000}"/>
    <cellStyle name="Navadno 2 6 5" xfId="618" xr:uid="{00000000-0005-0000-0000-00000F060000}"/>
    <cellStyle name="Navadno 2 6 6" xfId="619" xr:uid="{00000000-0005-0000-0000-000010060000}"/>
    <cellStyle name="Navadno 2 60" xfId="620" xr:uid="{00000000-0005-0000-0000-000011060000}"/>
    <cellStyle name="Navadno 2 60 2" xfId="621" xr:uid="{00000000-0005-0000-0000-000012060000}"/>
    <cellStyle name="Navadno 2 61" xfId="622" xr:uid="{00000000-0005-0000-0000-000013060000}"/>
    <cellStyle name="Navadno 2 61 2" xfId="623" xr:uid="{00000000-0005-0000-0000-000014060000}"/>
    <cellStyle name="Navadno 2 62" xfId="624" xr:uid="{00000000-0005-0000-0000-000015060000}"/>
    <cellStyle name="Navadno 2 62 2" xfId="625" xr:uid="{00000000-0005-0000-0000-000016060000}"/>
    <cellStyle name="Navadno 2 63" xfId="626" xr:uid="{00000000-0005-0000-0000-000017060000}"/>
    <cellStyle name="Navadno 2 63 2" xfId="627" xr:uid="{00000000-0005-0000-0000-000018060000}"/>
    <cellStyle name="Navadno 2 64" xfId="628" xr:uid="{00000000-0005-0000-0000-000019060000}"/>
    <cellStyle name="Navadno 2 64 2" xfId="629" xr:uid="{00000000-0005-0000-0000-00001A060000}"/>
    <cellStyle name="Navadno 2 65" xfId="630" xr:uid="{00000000-0005-0000-0000-00001B060000}"/>
    <cellStyle name="Navadno 2 65 2" xfId="631" xr:uid="{00000000-0005-0000-0000-00001C060000}"/>
    <cellStyle name="Navadno 2 66" xfId="632" xr:uid="{00000000-0005-0000-0000-00001D060000}"/>
    <cellStyle name="Navadno 2 66 2" xfId="633" xr:uid="{00000000-0005-0000-0000-00001E060000}"/>
    <cellStyle name="Navadno 2 67" xfId="634" xr:uid="{00000000-0005-0000-0000-00001F060000}"/>
    <cellStyle name="Navadno 2 67 2" xfId="635" xr:uid="{00000000-0005-0000-0000-000020060000}"/>
    <cellStyle name="Navadno 2 68" xfId="636" xr:uid="{00000000-0005-0000-0000-000021060000}"/>
    <cellStyle name="Navadno 2 68 2" xfId="637" xr:uid="{00000000-0005-0000-0000-000022060000}"/>
    <cellStyle name="Navadno 2 69" xfId="638" xr:uid="{00000000-0005-0000-0000-000023060000}"/>
    <cellStyle name="Navadno 2 69 2" xfId="639" xr:uid="{00000000-0005-0000-0000-000024060000}"/>
    <cellStyle name="Navadno 2 7" xfId="640" xr:uid="{00000000-0005-0000-0000-000025060000}"/>
    <cellStyle name="Navadno 2 7 2" xfId="641" xr:uid="{00000000-0005-0000-0000-000026060000}"/>
    <cellStyle name="Navadno 2 7 3" xfId="642" xr:uid="{00000000-0005-0000-0000-000027060000}"/>
    <cellStyle name="Navadno 2 7 4" xfId="643" xr:uid="{00000000-0005-0000-0000-000028060000}"/>
    <cellStyle name="Navadno 2 7 5" xfId="644" xr:uid="{00000000-0005-0000-0000-000029060000}"/>
    <cellStyle name="Navadno 2 7 6" xfId="645" xr:uid="{00000000-0005-0000-0000-00002A060000}"/>
    <cellStyle name="Navadno 2 70" xfId="646" xr:uid="{00000000-0005-0000-0000-00002B060000}"/>
    <cellStyle name="Navadno 2 70 2" xfId="647" xr:uid="{00000000-0005-0000-0000-00002C060000}"/>
    <cellStyle name="Navadno 2 71" xfId="648" xr:uid="{00000000-0005-0000-0000-00002D060000}"/>
    <cellStyle name="Navadno 2 71 2" xfId="649" xr:uid="{00000000-0005-0000-0000-00002E060000}"/>
    <cellStyle name="Navadno 2 72" xfId="1686" xr:uid="{00000000-0005-0000-0000-00002F060000}"/>
    <cellStyle name="Navadno 2 72 2" xfId="2440" xr:uid="{00000000-0005-0000-0000-000030060000}"/>
    <cellStyle name="Navadno 2 72 3" xfId="2935" xr:uid="{00000000-0005-0000-0000-000031060000}"/>
    <cellStyle name="Navadno 2 72 4" xfId="3714" xr:uid="{246DBCBD-BADE-47C7-8226-E384C94968D1}"/>
    <cellStyle name="Navadno 2 73" xfId="2441" xr:uid="{00000000-0005-0000-0000-000032060000}"/>
    <cellStyle name="Navadno 2 74" xfId="2442" xr:uid="{00000000-0005-0000-0000-000033060000}"/>
    <cellStyle name="Navadno 2 75" xfId="2443" xr:uid="{00000000-0005-0000-0000-000034060000}"/>
    <cellStyle name="Navadno 2 76" xfId="2444" xr:uid="{00000000-0005-0000-0000-000035060000}"/>
    <cellStyle name="Navadno 2 77" xfId="2445" xr:uid="{00000000-0005-0000-0000-000036060000}"/>
    <cellStyle name="Navadno 2 78" xfId="2446" xr:uid="{00000000-0005-0000-0000-000037060000}"/>
    <cellStyle name="Navadno 2 79" xfId="2447" xr:uid="{00000000-0005-0000-0000-000038060000}"/>
    <cellStyle name="Navadno 2 8" xfId="650" xr:uid="{00000000-0005-0000-0000-000039060000}"/>
    <cellStyle name="Navadno 2 8 2" xfId="651" xr:uid="{00000000-0005-0000-0000-00003A060000}"/>
    <cellStyle name="Navadno 2 8 3" xfId="652" xr:uid="{00000000-0005-0000-0000-00003B060000}"/>
    <cellStyle name="Navadno 2 8 4" xfId="653" xr:uid="{00000000-0005-0000-0000-00003C060000}"/>
    <cellStyle name="Navadno 2 8 5" xfId="654" xr:uid="{00000000-0005-0000-0000-00003D060000}"/>
    <cellStyle name="Navadno 2 8 6" xfId="655" xr:uid="{00000000-0005-0000-0000-00003E060000}"/>
    <cellStyle name="Navadno 2 80" xfId="2448" xr:uid="{00000000-0005-0000-0000-00003F060000}"/>
    <cellStyle name="Navadno 2 81" xfId="2449" xr:uid="{00000000-0005-0000-0000-000040060000}"/>
    <cellStyle name="Navadno 2 82" xfId="2450" xr:uid="{00000000-0005-0000-0000-000041060000}"/>
    <cellStyle name="Navadno 2 83" xfId="2451" xr:uid="{00000000-0005-0000-0000-000042060000}"/>
    <cellStyle name="Navadno 2 84" xfId="2452" xr:uid="{00000000-0005-0000-0000-000043060000}"/>
    <cellStyle name="Navadno 2 85" xfId="2453" xr:uid="{00000000-0005-0000-0000-000044060000}"/>
    <cellStyle name="Navadno 2 86" xfId="2454" xr:uid="{00000000-0005-0000-0000-000045060000}"/>
    <cellStyle name="Navadno 2 87" xfId="2455" xr:uid="{00000000-0005-0000-0000-000046060000}"/>
    <cellStyle name="Navadno 2 88" xfId="2456" xr:uid="{00000000-0005-0000-0000-000047060000}"/>
    <cellStyle name="Navadno 2 89" xfId="2457" xr:uid="{00000000-0005-0000-0000-000048060000}"/>
    <cellStyle name="Navadno 2 9" xfId="656" xr:uid="{00000000-0005-0000-0000-000049060000}"/>
    <cellStyle name="Navadno 2 9 2" xfId="657" xr:uid="{00000000-0005-0000-0000-00004A060000}"/>
    <cellStyle name="Navadno 2 9 3" xfId="658" xr:uid="{00000000-0005-0000-0000-00004B060000}"/>
    <cellStyle name="Navadno 2 9 4" xfId="659" xr:uid="{00000000-0005-0000-0000-00004C060000}"/>
    <cellStyle name="Navadno 2 9 5" xfId="660" xr:uid="{00000000-0005-0000-0000-00004D060000}"/>
    <cellStyle name="Navadno 2 9 6" xfId="661" xr:uid="{00000000-0005-0000-0000-00004E060000}"/>
    <cellStyle name="Navadno 2 90" xfId="2458" xr:uid="{00000000-0005-0000-0000-00004F060000}"/>
    <cellStyle name="Navadno 2 91" xfId="2411" xr:uid="{00000000-0005-0000-0000-000050060000}"/>
    <cellStyle name="Navadno 20" xfId="662" xr:uid="{00000000-0005-0000-0000-000051060000}"/>
    <cellStyle name="Navadno 20 10" xfId="663" xr:uid="{00000000-0005-0000-0000-000052060000}"/>
    <cellStyle name="Navadno 20 10 2" xfId="664" xr:uid="{00000000-0005-0000-0000-000053060000}"/>
    <cellStyle name="Navadno 20 11" xfId="665" xr:uid="{00000000-0005-0000-0000-000054060000}"/>
    <cellStyle name="Navadno 20 11 2" xfId="666" xr:uid="{00000000-0005-0000-0000-000055060000}"/>
    <cellStyle name="Navadno 20 12" xfId="667" xr:uid="{00000000-0005-0000-0000-000056060000}"/>
    <cellStyle name="Navadno 20 12 2" xfId="668" xr:uid="{00000000-0005-0000-0000-000057060000}"/>
    <cellStyle name="Navadno 20 13" xfId="669" xr:uid="{00000000-0005-0000-0000-000058060000}"/>
    <cellStyle name="Navadno 20 13 2" xfId="670" xr:uid="{00000000-0005-0000-0000-000059060000}"/>
    <cellStyle name="Navadno 20 14" xfId="671" xr:uid="{00000000-0005-0000-0000-00005A060000}"/>
    <cellStyle name="Navadno 20 14 2" xfId="672" xr:uid="{00000000-0005-0000-0000-00005B060000}"/>
    <cellStyle name="Navadno 20 15" xfId="673" xr:uid="{00000000-0005-0000-0000-00005C060000}"/>
    <cellStyle name="Navadno 20 15 2" xfId="674" xr:uid="{00000000-0005-0000-0000-00005D060000}"/>
    <cellStyle name="Navadno 20 16" xfId="675" xr:uid="{00000000-0005-0000-0000-00005E060000}"/>
    <cellStyle name="Navadno 20 16 2" xfId="676" xr:uid="{00000000-0005-0000-0000-00005F060000}"/>
    <cellStyle name="Navadno 20 17" xfId="677" xr:uid="{00000000-0005-0000-0000-000060060000}"/>
    <cellStyle name="Navadno 20 17 2" xfId="678" xr:uid="{00000000-0005-0000-0000-000061060000}"/>
    <cellStyle name="Navadno 20 18" xfId="679" xr:uid="{00000000-0005-0000-0000-000062060000}"/>
    <cellStyle name="Navadno 20 18 2" xfId="680" xr:uid="{00000000-0005-0000-0000-000063060000}"/>
    <cellStyle name="Navadno 20 19" xfId="681" xr:uid="{00000000-0005-0000-0000-000064060000}"/>
    <cellStyle name="Navadno 20 19 2" xfId="682" xr:uid="{00000000-0005-0000-0000-000065060000}"/>
    <cellStyle name="Navadno 20 2" xfId="683" xr:uid="{00000000-0005-0000-0000-000066060000}"/>
    <cellStyle name="Navadno 20 2 10" xfId="2459" xr:uid="{00000000-0005-0000-0000-000067060000}"/>
    <cellStyle name="Navadno 20 2 11" xfId="2460" xr:uid="{00000000-0005-0000-0000-000068060000}"/>
    <cellStyle name="Navadno 20 2 12" xfId="2461" xr:uid="{00000000-0005-0000-0000-000069060000}"/>
    <cellStyle name="Navadno 20 2 13" xfId="2462" xr:uid="{00000000-0005-0000-0000-00006A060000}"/>
    <cellStyle name="Navadno 20 2 14" xfId="2463" xr:uid="{00000000-0005-0000-0000-00006B060000}"/>
    <cellStyle name="Navadno 20 2 15" xfId="2464" xr:uid="{00000000-0005-0000-0000-00006C060000}"/>
    <cellStyle name="Navadno 20 2 16" xfId="2465" xr:uid="{00000000-0005-0000-0000-00006D060000}"/>
    <cellStyle name="Navadno 20 2 17" xfId="2466" xr:uid="{00000000-0005-0000-0000-00006E060000}"/>
    <cellStyle name="Navadno 20 2 18" xfId="2467" xr:uid="{00000000-0005-0000-0000-00006F060000}"/>
    <cellStyle name="Navadno 20 2 19" xfId="2468" xr:uid="{00000000-0005-0000-0000-000070060000}"/>
    <cellStyle name="Navadno 20 2 2" xfId="684" xr:uid="{00000000-0005-0000-0000-000071060000}"/>
    <cellStyle name="Navadno 20 2 20" xfId="2469" xr:uid="{00000000-0005-0000-0000-000072060000}"/>
    <cellStyle name="Navadno 20 2 21" xfId="2470" xr:uid="{00000000-0005-0000-0000-000073060000}"/>
    <cellStyle name="Navadno 20 2 22" xfId="2471" xr:uid="{00000000-0005-0000-0000-000074060000}"/>
    <cellStyle name="Navadno 20 2 23" xfId="2472" xr:uid="{00000000-0005-0000-0000-000075060000}"/>
    <cellStyle name="Navadno 20 2 3" xfId="685" xr:uid="{00000000-0005-0000-0000-000076060000}"/>
    <cellStyle name="Navadno 20 2 4" xfId="686" xr:uid="{00000000-0005-0000-0000-000077060000}"/>
    <cellStyle name="Navadno 20 2 5" xfId="687" xr:uid="{00000000-0005-0000-0000-000078060000}"/>
    <cellStyle name="Navadno 20 2 6" xfId="688" xr:uid="{00000000-0005-0000-0000-000079060000}"/>
    <cellStyle name="Navadno 20 2 7" xfId="2473" xr:uid="{00000000-0005-0000-0000-00007A060000}"/>
    <cellStyle name="Navadno 20 2 8" xfId="2474" xr:uid="{00000000-0005-0000-0000-00007B060000}"/>
    <cellStyle name="Navadno 20 2 9" xfId="2475" xr:uid="{00000000-0005-0000-0000-00007C060000}"/>
    <cellStyle name="Navadno 20 20" xfId="689" xr:uid="{00000000-0005-0000-0000-00007D060000}"/>
    <cellStyle name="Navadno 20 20 2" xfId="690" xr:uid="{00000000-0005-0000-0000-00007E060000}"/>
    <cellStyle name="Navadno 20 21" xfId="691" xr:uid="{00000000-0005-0000-0000-00007F060000}"/>
    <cellStyle name="Navadno 20 21 2" xfId="692" xr:uid="{00000000-0005-0000-0000-000080060000}"/>
    <cellStyle name="Navadno 20 22" xfId="693" xr:uid="{00000000-0005-0000-0000-000081060000}"/>
    <cellStyle name="Navadno 20 22 2" xfId="694" xr:uid="{00000000-0005-0000-0000-000082060000}"/>
    <cellStyle name="Navadno 20 23" xfId="695" xr:uid="{00000000-0005-0000-0000-000083060000}"/>
    <cellStyle name="Navadno 20 23 2" xfId="696" xr:uid="{00000000-0005-0000-0000-000084060000}"/>
    <cellStyle name="Navadno 20 24" xfId="697" xr:uid="{00000000-0005-0000-0000-000085060000}"/>
    <cellStyle name="Navadno 20 24 2" xfId="698" xr:uid="{00000000-0005-0000-0000-000086060000}"/>
    <cellStyle name="Navadno 20 25" xfId="699" xr:uid="{00000000-0005-0000-0000-000087060000}"/>
    <cellStyle name="Navadno 20 25 2" xfId="700" xr:uid="{00000000-0005-0000-0000-000088060000}"/>
    <cellStyle name="Navadno 20 26" xfId="701" xr:uid="{00000000-0005-0000-0000-000089060000}"/>
    <cellStyle name="Navadno 20 26 2" xfId="702" xr:uid="{00000000-0005-0000-0000-00008A060000}"/>
    <cellStyle name="Navadno 20 27" xfId="703" xr:uid="{00000000-0005-0000-0000-00008B060000}"/>
    <cellStyle name="Navadno 20 27 2" xfId="704" xr:uid="{00000000-0005-0000-0000-00008C060000}"/>
    <cellStyle name="Navadno 20 28" xfId="705" xr:uid="{00000000-0005-0000-0000-00008D060000}"/>
    <cellStyle name="Navadno 20 28 2" xfId="706" xr:uid="{00000000-0005-0000-0000-00008E060000}"/>
    <cellStyle name="Navadno 20 29" xfId="707" xr:uid="{00000000-0005-0000-0000-00008F060000}"/>
    <cellStyle name="Navadno 20 29 2" xfId="708" xr:uid="{00000000-0005-0000-0000-000090060000}"/>
    <cellStyle name="Navadno 20 3" xfId="709" xr:uid="{00000000-0005-0000-0000-000091060000}"/>
    <cellStyle name="Navadno 20 3 2" xfId="710" xr:uid="{00000000-0005-0000-0000-000092060000}"/>
    <cellStyle name="Navadno 20 3 3" xfId="711" xr:uid="{00000000-0005-0000-0000-000093060000}"/>
    <cellStyle name="Navadno 20 3 4" xfId="712" xr:uid="{00000000-0005-0000-0000-000094060000}"/>
    <cellStyle name="Navadno 20 3 5" xfId="713" xr:uid="{00000000-0005-0000-0000-000095060000}"/>
    <cellStyle name="Navadno 20 3 6" xfId="714" xr:uid="{00000000-0005-0000-0000-000096060000}"/>
    <cellStyle name="Navadno 20 3 7" xfId="2476" xr:uid="{00000000-0005-0000-0000-000097060000}"/>
    <cellStyle name="Navadno 20 3 8" xfId="2477" xr:uid="{00000000-0005-0000-0000-000098060000}"/>
    <cellStyle name="Navadno 20 30" xfId="715" xr:uid="{00000000-0005-0000-0000-000099060000}"/>
    <cellStyle name="Navadno 20 30 2" xfId="716" xr:uid="{00000000-0005-0000-0000-00009A060000}"/>
    <cellStyle name="Navadno 20 31" xfId="717" xr:uid="{00000000-0005-0000-0000-00009B060000}"/>
    <cellStyle name="Navadno 20 31 2" xfId="718" xr:uid="{00000000-0005-0000-0000-00009C060000}"/>
    <cellStyle name="Navadno 20 32" xfId="719" xr:uid="{00000000-0005-0000-0000-00009D060000}"/>
    <cellStyle name="Navadno 20 32 2" xfId="720" xr:uid="{00000000-0005-0000-0000-00009E060000}"/>
    <cellStyle name="Navadno 20 33" xfId="721" xr:uid="{00000000-0005-0000-0000-00009F060000}"/>
    <cellStyle name="Navadno 20 33 2" xfId="722" xr:uid="{00000000-0005-0000-0000-0000A0060000}"/>
    <cellStyle name="Navadno 20 34" xfId="723" xr:uid="{00000000-0005-0000-0000-0000A1060000}"/>
    <cellStyle name="Navadno 20 34 2" xfId="724" xr:uid="{00000000-0005-0000-0000-0000A2060000}"/>
    <cellStyle name="Navadno 20 35" xfId="725" xr:uid="{00000000-0005-0000-0000-0000A3060000}"/>
    <cellStyle name="Navadno 20 35 2" xfId="726" xr:uid="{00000000-0005-0000-0000-0000A4060000}"/>
    <cellStyle name="Navadno 20 36" xfId="727" xr:uid="{00000000-0005-0000-0000-0000A5060000}"/>
    <cellStyle name="Navadno 20 36 2" xfId="728" xr:uid="{00000000-0005-0000-0000-0000A6060000}"/>
    <cellStyle name="Navadno 20 37" xfId="729" xr:uid="{00000000-0005-0000-0000-0000A7060000}"/>
    <cellStyle name="Navadno 20 37 2" xfId="730" xr:uid="{00000000-0005-0000-0000-0000A8060000}"/>
    <cellStyle name="Navadno 20 38" xfId="731" xr:uid="{00000000-0005-0000-0000-0000A9060000}"/>
    <cellStyle name="Navadno 20 38 2" xfId="732" xr:uid="{00000000-0005-0000-0000-0000AA060000}"/>
    <cellStyle name="Navadno 20 39" xfId="733" xr:uid="{00000000-0005-0000-0000-0000AB060000}"/>
    <cellStyle name="Navadno 20 39 2" xfId="734" xr:uid="{00000000-0005-0000-0000-0000AC060000}"/>
    <cellStyle name="Navadno 20 4" xfId="735" xr:uid="{00000000-0005-0000-0000-0000AD060000}"/>
    <cellStyle name="Navadno 20 4 2" xfId="736" xr:uid="{00000000-0005-0000-0000-0000AE060000}"/>
    <cellStyle name="Navadno 20 4 3" xfId="737" xr:uid="{00000000-0005-0000-0000-0000AF060000}"/>
    <cellStyle name="Navadno 20 4 4" xfId="738" xr:uid="{00000000-0005-0000-0000-0000B0060000}"/>
    <cellStyle name="Navadno 20 4 5" xfId="739" xr:uid="{00000000-0005-0000-0000-0000B1060000}"/>
    <cellStyle name="Navadno 20 4 6" xfId="740" xr:uid="{00000000-0005-0000-0000-0000B2060000}"/>
    <cellStyle name="Navadno 20 40" xfId="741" xr:uid="{00000000-0005-0000-0000-0000B3060000}"/>
    <cellStyle name="Navadno 20 40 2" xfId="742" xr:uid="{00000000-0005-0000-0000-0000B4060000}"/>
    <cellStyle name="Navadno 20 41" xfId="743" xr:uid="{00000000-0005-0000-0000-0000B5060000}"/>
    <cellStyle name="Navadno 20 41 2" xfId="744" xr:uid="{00000000-0005-0000-0000-0000B6060000}"/>
    <cellStyle name="Navadno 20 42" xfId="745" xr:uid="{00000000-0005-0000-0000-0000B7060000}"/>
    <cellStyle name="Navadno 20 42 2" xfId="746" xr:uid="{00000000-0005-0000-0000-0000B8060000}"/>
    <cellStyle name="Navadno 20 43" xfId="747" xr:uid="{00000000-0005-0000-0000-0000B9060000}"/>
    <cellStyle name="Navadno 20 43 2" xfId="748" xr:uid="{00000000-0005-0000-0000-0000BA060000}"/>
    <cellStyle name="Navadno 20 44" xfId="749" xr:uid="{00000000-0005-0000-0000-0000BB060000}"/>
    <cellStyle name="Navadno 20 44 2" xfId="750" xr:uid="{00000000-0005-0000-0000-0000BC060000}"/>
    <cellStyle name="Navadno 20 5" xfId="751" xr:uid="{00000000-0005-0000-0000-0000BD060000}"/>
    <cellStyle name="Navadno 20 5 2" xfId="752" xr:uid="{00000000-0005-0000-0000-0000BE060000}"/>
    <cellStyle name="Navadno 20 5 3" xfId="753" xr:uid="{00000000-0005-0000-0000-0000BF060000}"/>
    <cellStyle name="Navadno 20 5 4" xfId="754" xr:uid="{00000000-0005-0000-0000-0000C0060000}"/>
    <cellStyle name="Navadno 20 5 5" xfId="755" xr:uid="{00000000-0005-0000-0000-0000C1060000}"/>
    <cellStyle name="Navadno 20 5 6" xfId="756" xr:uid="{00000000-0005-0000-0000-0000C2060000}"/>
    <cellStyle name="Navadno 20 6" xfId="757" xr:uid="{00000000-0005-0000-0000-0000C3060000}"/>
    <cellStyle name="Navadno 20 6 2" xfId="758" xr:uid="{00000000-0005-0000-0000-0000C4060000}"/>
    <cellStyle name="Navadno 20 6 3" xfId="759" xr:uid="{00000000-0005-0000-0000-0000C5060000}"/>
    <cellStyle name="Navadno 20 6 4" xfId="760" xr:uid="{00000000-0005-0000-0000-0000C6060000}"/>
    <cellStyle name="Navadno 20 6 5" xfId="761" xr:uid="{00000000-0005-0000-0000-0000C7060000}"/>
    <cellStyle name="Navadno 20 6 6" xfId="762" xr:uid="{00000000-0005-0000-0000-0000C8060000}"/>
    <cellStyle name="Navadno 20 7" xfId="763" xr:uid="{00000000-0005-0000-0000-0000C9060000}"/>
    <cellStyle name="Navadno 20 7 2" xfId="764" xr:uid="{00000000-0005-0000-0000-0000CA060000}"/>
    <cellStyle name="Navadno 20 8" xfId="765" xr:uid="{00000000-0005-0000-0000-0000CB060000}"/>
    <cellStyle name="Navadno 20 8 2" xfId="766" xr:uid="{00000000-0005-0000-0000-0000CC060000}"/>
    <cellStyle name="Navadno 20 9" xfId="767" xr:uid="{00000000-0005-0000-0000-0000CD060000}"/>
    <cellStyle name="Navadno 20 9 2" xfId="768" xr:uid="{00000000-0005-0000-0000-0000CE060000}"/>
    <cellStyle name="Navadno 21" xfId="769" xr:uid="{00000000-0005-0000-0000-0000CF060000}"/>
    <cellStyle name="Navadno 21 10" xfId="770" xr:uid="{00000000-0005-0000-0000-0000D0060000}"/>
    <cellStyle name="Navadno 21 11" xfId="771" xr:uid="{00000000-0005-0000-0000-0000D1060000}"/>
    <cellStyle name="Navadno 21 12" xfId="772" xr:uid="{00000000-0005-0000-0000-0000D2060000}"/>
    <cellStyle name="Navadno 21 13" xfId="773" xr:uid="{00000000-0005-0000-0000-0000D3060000}"/>
    <cellStyle name="Navadno 21 14" xfId="774" xr:uid="{00000000-0005-0000-0000-0000D4060000}"/>
    <cellStyle name="Navadno 21 15" xfId="2479" xr:uid="{00000000-0005-0000-0000-0000D5060000}"/>
    <cellStyle name="Navadno 21 16" xfId="2480" xr:uid="{00000000-0005-0000-0000-0000D6060000}"/>
    <cellStyle name="Navadno 21 17" xfId="2481" xr:uid="{00000000-0005-0000-0000-0000D7060000}"/>
    <cellStyle name="Navadno 21 18" xfId="2482" xr:uid="{00000000-0005-0000-0000-0000D8060000}"/>
    <cellStyle name="Navadno 21 19" xfId="2483" xr:uid="{00000000-0005-0000-0000-0000D9060000}"/>
    <cellStyle name="Navadno 21 2" xfId="775" xr:uid="{00000000-0005-0000-0000-0000DA060000}"/>
    <cellStyle name="Navadno 21 2 10" xfId="2484" xr:uid="{00000000-0005-0000-0000-0000DB060000}"/>
    <cellStyle name="Navadno 21 2 11" xfId="2485" xr:uid="{00000000-0005-0000-0000-0000DC060000}"/>
    <cellStyle name="Navadno 21 2 12" xfId="2486" xr:uid="{00000000-0005-0000-0000-0000DD060000}"/>
    <cellStyle name="Navadno 21 2 13" xfId="2487" xr:uid="{00000000-0005-0000-0000-0000DE060000}"/>
    <cellStyle name="Navadno 21 2 14" xfId="2488" xr:uid="{00000000-0005-0000-0000-0000DF060000}"/>
    <cellStyle name="Navadno 21 2 15" xfId="2489" xr:uid="{00000000-0005-0000-0000-0000E0060000}"/>
    <cellStyle name="Navadno 21 2 16" xfId="2490" xr:uid="{00000000-0005-0000-0000-0000E1060000}"/>
    <cellStyle name="Navadno 21 2 17" xfId="2491" xr:uid="{00000000-0005-0000-0000-0000E2060000}"/>
    <cellStyle name="Navadno 21 2 18" xfId="2492" xr:uid="{00000000-0005-0000-0000-0000E3060000}"/>
    <cellStyle name="Navadno 21 2 19" xfId="2493" xr:uid="{00000000-0005-0000-0000-0000E4060000}"/>
    <cellStyle name="Navadno 21 2 2" xfId="776" xr:uid="{00000000-0005-0000-0000-0000E5060000}"/>
    <cellStyle name="Navadno 21 2 20" xfId="2494" xr:uid="{00000000-0005-0000-0000-0000E6060000}"/>
    <cellStyle name="Navadno 21 2 21" xfId="2495" xr:uid="{00000000-0005-0000-0000-0000E7060000}"/>
    <cellStyle name="Navadno 21 2 22" xfId="2496" xr:uid="{00000000-0005-0000-0000-0000E8060000}"/>
    <cellStyle name="Navadno 21 2 23" xfId="2497" xr:uid="{00000000-0005-0000-0000-0000E9060000}"/>
    <cellStyle name="Navadno 21 2 3" xfId="777" xr:uid="{00000000-0005-0000-0000-0000EA060000}"/>
    <cellStyle name="Navadno 21 2 4" xfId="778" xr:uid="{00000000-0005-0000-0000-0000EB060000}"/>
    <cellStyle name="Navadno 21 2 5" xfId="779" xr:uid="{00000000-0005-0000-0000-0000EC060000}"/>
    <cellStyle name="Navadno 21 2 6" xfId="780" xr:uid="{00000000-0005-0000-0000-0000ED060000}"/>
    <cellStyle name="Navadno 21 2 7" xfId="2498" xr:uid="{00000000-0005-0000-0000-0000EE060000}"/>
    <cellStyle name="Navadno 21 2 8" xfId="2499" xr:uid="{00000000-0005-0000-0000-0000EF060000}"/>
    <cellStyle name="Navadno 21 2 9" xfId="2500" xr:uid="{00000000-0005-0000-0000-0000F0060000}"/>
    <cellStyle name="Navadno 21 20" xfId="2501" xr:uid="{00000000-0005-0000-0000-0000F1060000}"/>
    <cellStyle name="Navadno 21 21" xfId="2502" xr:uid="{00000000-0005-0000-0000-0000F2060000}"/>
    <cellStyle name="Navadno 21 22" xfId="2503" xr:uid="{00000000-0005-0000-0000-0000F3060000}"/>
    <cellStyle name="Navadno 21 23" xfId="2504" xr:uid="{00000000-0005-0000-0000-0000F4060000}"/>
    <cellStyle name="Navadno 21 24" xfId="2505" xr:uid="{00000000-0005-0000-0000-0000F5060000}"/>
    <cellStyle name="Navadno 21 25" xfId="2506" xr:uid="{00000000-0005-0000-0000-0000F6060000}"/>
    <cellStyle name="Navadno 21 26" xfId="2507" xr:uid="{00000000-0005-0000-0000-0000F7060000}"/>
    <cellStyle name="Navadno 21 27" xfId="2508" xr:uid="{00000000-0005-0000-0000-0000F8060000}"/>
    <cellStyle name="Navadno 21 28" xfId="2509" xr:uid="{00000000-0005-0000-0000-0000F9060000}"/>
    <cellStyle name="Navadno 21 29" xfId="2510" xr:uid="{00000000-0005-0000-0000-0000FA060000}"/>
    <cellStyle name="Navadno 21 3" xfId="781" xr:uid="{00000000-0005-0000-0000-0000FB060000}"/>
    <cellStyle name="Navadno 21 3 2" xfId="782" xr:uid="{00000000-0005-0000-0000-0000FC060000}"/>
    <cellStyle name="Navadno 21 3 3" xfId="783" xr:uid="{00000000-0005-0000-0000-0000FD060000}"/>
    <cellStyle name="Navadno 21 3 4" xfId="784" xr:uid="{00000000-0005-0000-0000-0000FE060000}"/>
    <cellStyle name="Navadno 21 3 5" xfId="785" xr:uid="{00000000-0005-0000-0000-0000FF060000}"/>
    <cellStyle name="Navadno 21 3 6" xfId="786" xr:uid="{00000000-0005-0000-0000-000000070000}"/>
    <cellStyle name="Navadno 21 3 7" xfId="2512" xr:uid="{00000000-0005-0000-0000-000001070000}"/>
    <cellStyle name="Navadno 21 3 8" xfId="2513" xr:uid="{00000000-0005-0000-0000-000002070000}"/>
    <cellStyle name="Navadno 21 30" xfId="2514" xr:uid="{00000000-0005-0000-0000-000003070000}"/>
    <cellStyle name="Navadno 21 31" xfId="2515" xr:uid="{00000000-0005-0000-0000-000004070000}"/>
    <cellStyle name="Navadno 21 4" xfId="787" xr:uid="{00000000-0005-0000-0000-000005070000}"/>
    <cellStyle name="Navadno 21 4 2" xfId="788" xr:uid="{00000000-0005-0000-0000-000006070000}"/>
    <cellStyle name="Navadno 21 4 3" xfId="789" xr:uid="{00000000-0005-0000-0000-000007070000}"/>
    <cellStyle name="Navadno 21 4 4" xfId="790" xr:uid="{00000000-0005-0000-0000-000008070000}"/>
    <cellStyle name="Navadno 21 4 5" xfId="791" xr:uid="{00000000-0005-0000-0000-000009070000}"/>
    <cellStyle name="Navadno 21 4 6" xfId="792" xr:uid="{00000000-0005-0000-0000-00000A070000}"/>
    <cellStyle name="Navadno 21 4 7" xfId="2516" xr:uid="{00000000-0005-0000-0000-00000B070000}"/>
    <cellStyle name="Navadno 21 4 8" xfId="2517" xr:uid="{00000000-0005-0000-0000-00000C070000}"/>
    <cellStyle name="Navadno 21 5" xfId="793" xr:uid="{00000000-0005-0000-0000-00000D070000}"/>
    <cellStyle name="Navadno 21 5 2" xfId="794" xr:uid="{00000000-0005-0000-0000-00000E070000}"/>
    <cellStyle name="Navadno 21 5 3" xfId="795" xr:uid="{00000000-0005-0000-0000-00000F070000}"/>
    <cellStyle name="Navadno 21 5 4" xfId="796" xr:uid="{00000000-0005-0000-0000-000010070000}"/>
    <cellStyle name="Navadno 21 5 5" xfId="797" xr:uid="{00000000-0005-0000-0000-000011070000}"/>
    <cellStyle name="Navadno 21 5 6" xfId="798" xr:uid="{00000000-0005-0000-0000-000012070000}"/>
    <cellStyle name="Navadno 21 5 7" xfId="2518" xr:uid="{00000000-0005-0000-0000-000013070000}"/>
    <cellStyle name="Navadno 21 5 8" xfId="2519" xr:uid="{00000000-0005-0000-0000-000014070000}"/>
    <cellStyle name="Navadno 21 6" xfId="799" xr:uid="{00000000-0005-0000-0000-000015070000}"/>
    <cellStyle name="Navadno 21 6 2" xfId="800" xr:uid="{00000000-0005-0000-0000-000016070000}"/>
    <cellStyle name="Navadno 21 6 3" xfId="801" xr:uid="{00000000-0005-0000-0000-000017070000}"/>
    <cellStyle name="Navadno 21 6 4" xfId="802" xr:uid="{00000000-0005-0000-0000-000018070000}"/>
    <cellStyle name="Navadno 21 6 5" xfId="803" xr:uid="{00000000-0005-0000-0000-000019070000}"/>
    <cellStyle name="Navadno 21 6 6" xfId="804" xr:uid="{00000000-0005-0000-0000-00001A070000}"/>
    <cellStyle name="Navadno 21 6 7" xfId="2520" xr:uid="{00000000-0005-0000-0000-00001B070000}"/>
    <cellStyle name="Navadno 21 6 8" xfId="2521" xr:uid="{00000000-0005-0000-0000-00001C070000}"/>
    <cellStyle name="Navadno 21 7" xfId="805" xr:uid="{00000000-0005-0000-0000-00001D070000}"/>
    <cellStyle name="Navadno 21 7 2" xfId="806" xr:uid="{00000000-0005-0000-0000-00001E070000}"/>
    <cellStyle name="Navadno 21 7 3" xfId="807" xr:uid="{00000000-0005-0000-0000-00001F070000}"/>
    <cellStyle name="Navadno 21 7 4" xfId="808" xr:uid="{00000000-0005-0000-0000-000020070000}"/>
    <cellStyle name="Navadno 21 7 5" xfId="809" xr:uid="{00000000-0005-0000-0000-000021070000}"/>
    <cellStyle name="Navadno 21 7 6" xfId="810" xr:uid="{00000000-0005-0000-0000-000022070000}"/>
    <cellStyle name="Navadno 21 7 7" xfId="2522" xr:uid="{00000000-0005-0000-0000-000023070000}"/>
    <cellStyle name="Navadno 21 7 8" xfId="2523" xr:uid="{00000000-0005-0000-0000-000024070000}"/>
    <cellStyle name="Navadno 21 8" xfId="811" xr:uid="{00000000-0005-0000-0000-000025070000}"/>
    <cellStyle name="Navadno 21 8 2" xfId="812" xr:uid="{00000000-0005-0000-0000-000026070000}"/>
    <cellStyle name="Navadno 21 8 3" xfId="813" xr:uid="{00000000-0005-0000-0000-000027070000}"/>
    <cellStyle name="Navadno 21 8 4" xfId="814" xr:uid="{00000000-0005-0000-0000-000028070000}"/>
    <cellStyle name="Navadno 21 8 5" xfId="815" xr:uid="{00000000-0005-0000-0000-000029070000}"/>
    <cellStyle name="Navadno 21 8 6" xfId="816" xr:uid="{00000000-0005-0000-0000-00002A070000}"/>
    <cellStyle name="Navadno 21 8 7" xfId="2524" xr:uid="{00000000-0005-0000-0000-00002B070000}"/>
    <cellStyle name="Navadno 21 8 8" xfId="2525" xr:uid="{00000000-0005-0000-0000-00002C070000}"/>
    <cellStyle name="Navadno 21 9" xfId="817" xr:uid="{00000000-0005-0000-0000-00002D070000}"/>
    <cellStyle name="Navadno 21 9 2" xfId="818" xr:uid="{00000000-0005-0000-0000-00002E070000}"/>
    <cellStyle name="Navadno 21 9 3" xfId="2526" xr:uid="{00000000-0005-0000-0000-00002F070000}"/>
    <cellStyle name="Navadno 21 9 4" xfId="2527" xr:uid="{00000000-0005-0000-0000-000030070000}"/>
    <cellStyle name="Navadno 22" xfId="819" xr:uid="{00000000-0005-0000-0000-000031070000}"/>
    <cellStyle name="Navadno 22 10" xfId="820" xr:uid="{00000000-0005-0000-0000-000032070000}"/>
    <cellStyle name="Navadno 22 11" xfId="821" xr:uid="{00000000-0005-0000-0000-000033070000}"/>
    <cellStyle name="Navadno 22 12" xfId="822" xr:uid="{00000000-0005-0000-0000-000034070000}"/>
    <cellStyle name="Navadno 22 13" xfId="823" xr:uid="{00000000-0005-0000-0000-000035070000}"/>
    <cellStyle name="Navadno 22 14" xfId="824" xr:uid="{00000000-0005-0000-0000-000036070000}"/>
    <cellStyle name="Navadno 22 15" xfId="2528" xr:uid="{00000000-0005-0000-0000-000037070000}"/>
    <cellStyle name="Navadno 22 16" xfId="2529" xr:uid="{00000000-0005-0000-0000-000038070000}"/>
    <cellStyle name="Navadno 22 17" xfId="2530" xr:uid="{00000000-0005-0000-0000-000039070000}"/>
    <cellStyle name="Navadno 22 18" xfId="2531" xr:uid="{00000000-0005-0000-0000-00003A070000}"/>
    <cellStyle name="Navadno 22 19" xfId="2532" xr:uid="{00000000-0005-0000-0000-00003B070000}"/>
    <cellStyle name="Navadno 22 2" xfId="825" xr:uid="{00000000-0005-0000-0000-00003C070000}"/>
    <cellStyle name="Navadno 22 2 10" xfId="2533" xr:uid="{00000000-0005-0000-0000-00003D070000}"/>
    <cellStyle name="Navadno 22 2 11" xfId="2534" xr:uid="{00000000-0005-0000-0000-00003E070000}"/>
    <cellStyle name="Navadno 22 2 12" xfId="2535" xr:uid="{00000000-0005-0000-0000-00003F070000}"/>
    <cellStyle name="Navadno 22 2 13" xfId="2536" xr:uid="{00000000-0005-0000-0000-000040070000}"/>
    <cellStyle name="Navadno 22 2 14" xfId="2537" xr:uid="{00000000-0005-0000-0000-000041070000}"/>
    <cellStyle name="Navadno 22 2 15" xfId="2538" xr:uid="{00000000-0005-0000-0000-000042070000}"/>
    <cellStyle name="Navadno 22 2 16" xfId="2539" xr:uid="{00000000-0005-0000-0000-000043070000}"/>
    <cellStyle name="Navadno 22 2 17" xfId="2540" xr:uid="{00000000-0005-0000-0000-000044070000}"/>
    <cellStyle name="Navadno 22 2 18" xfId="2541" xr:uid="{00000000-0005-0000-0000-000045070000}"/>
    <cellStyle name="Navadno 22 2 19" xfId="2542" xr:uid="{00000000-0005-0000-0000-000046070000}"/>
    <cellStyle name="Navadno 22 2 2" xfId="826" xr:uid="{00000000-0005-0000-0000-000047070000}"/>
    <cellStyle name="Navadno 22 2 20" xfId="2543" xr:uid="{00000000-0005-0000-0000-000048070000}"/>
    <cellStyle name="Navadno 22 2 21" xfId="2544" xr:uid="{00000000-0005-0000-0000-000049070000}"/>
    <cellStyle name="Navadno 22 2 22" xfId="2545" xr:uid="{00000000-0005-0000-0000-00004A070000}"/>
    <cellStyle name="Navadno 22 2 23" xfId="2546" xr:uid="{00000000-0005-0000-0000-00004B070000}"/>
    <cellStyle name="Navadno 22 2 3" xfId="827" xr:uid="{00000000-0005-0000-0000-00004C070000}"/>
    <cellStyle name="Navadno 22 2 4" xfId="828" xr:uid="{00000000-0005-0000-0000-00004D070000}"/>
    <cellStyle name="Navadno 22 2 5" xfId="829" xr:uid="{00000000-0005-0000-0000-00004E070000}"/>
    <cellStyle name="Navadno 22 2 6" xfId="830" xr:uid="{00000000-0005-0000-0000-00004F070000}"/>
    <cellStyle name="Navadno 22 2 7" xfId="2547" xr:uid="{00000000-0005-0000-0000-000050070000}"/>
    <cellStyle name="Navadno 22 2 8" xfId="2548" xr:uid="{00000000-0005-0000-0000-000051070000}"/>
    <cellStyle name="Navadno 22 2 9" xfId="2549" xr:uid="{00000000-0005-0000-0000-000052070000}"/>
    <cellStyle name="Navadno 22 20" xfId="2550" xr:uid="{00000000-0005-0000-0000-000053070000}"/>
    <cellStyle name="Navadno 22 21" xfId="2551" xr:uid="{00000000-0005-0000-0000-000054070000}"/>
    <cellStyle name="Navadno 22 22" xfId="2552" xr:uid="{00000000-0005-0000-0000-000055070000}"/>
    <cellStyle name="Navadno 22 23" xfId="2553" xr:uid="{00000000-0005-0000-0000-000056070000}"/>
    <cellStyle name="Navadno 22 24" xfId="2554" xr:uid="{00000000-0005-0000-0000-000057070000}"/>
    <cellStyle name="Navadno 22 25" xfId="2555" xr:uid="{00000000-0005-0000-0000-000058070000}"/>
    <cellStyle name="Navadno 22 26" xfId="2556" xr:uid="{00000000-0005-0000-0000-000059070000}"/>
    <cellStyle name="Navadno 22 27" xfId="2557" xr:uid="{00000000-0005-0000-0000-00005A070000}"/>
    <cellStyle name="Navadno 22 28" xfId="2558" xr:uid="{00000000-0005-0000-0000-00005B070000}"/>
    <cellStyle name="Navadno 22 29" xfId="2559" xr:uid="{00000000-0005-0000-0000-00005C070000}"/>
    <cellStyle name="Navadno 22 3" xfId="831" xr:uid="{00000000-0005-0000-0000-00005D070000}"/>
    <cellStyle name="Navadno 22 3 2" xfId="832" xr:uid="{00000000-0005-0000-0000-00005E070000}"/>
    <cellStyle name="Navadno 22 3 3" xfId="833" xr:uid="{00000000-0005-0000-0000-00005F070000}"/>
    <cellStyle name="Navadno 22 3 4" xfId="834" xr:uid="{00000000-0005-0000-0000-000060070000}"/>
    <cellStyle name="Navadno 22 3 5" xfId="835" xr:uid="{00000000-0005-0000-0000-000061070000}"/>
    <cellStyle name="Navadno 22 3 6" xfId="836" xr:uid="{00000000-0005-0000-0000-000062070000}"/>
    <cellStyle name="Navadno 22 3 7" xfId="2560" xr:uid="{00000000-0005-0000-0000-000063070000}"/>
    <cellStyle name="Navadno 22 3 8" xfId="2561" xr:uid="{00000000-0005-0000-0000-000064070000}"/>
    <cellStyle name="Navadno 22 30" xfId="2562" xr:uid="{00000000-0005-0000-0000-000065070000}"/>
    <cellStyle name="Navadno 22 31" xfId="2563" xr:uid="{00000000-0005-0000-0000-000066070000}"/>
    <cellStyle name="Navadno 22 4" xfId="837" xr:uid="{00000000-0005-0000-0000-000067070000}"/>
    <cellStyle name="Navadno 22 4 2" xfId="838" xr:uid="{00000000-0005-0000-0000-000068070000}"/>
    <cellStyle name="Navadno 22 4 3" xfId="839" xr:uid="{00000000-0005-0000-0000-000069070000}"/>
    <cellStyle name="Navadno 22 4 4" xfId="840" xr:uid="{00000000-0005-0000-0000-00006A070000}"/>
    <cellStyle name="Navadno 22 4 5" xfId="841" xr:uid="{00000000-0005-0000-0000-00006B070000}"/>
    <cellStyle name="Navadno 22 4 6" xfId="842" xr:uid="{00000000-0005-0000-0000-00006C070000}"/>
    <cellStyle name="Navadno 22 4 7" xfId="2564" xr:uid="{00000000-0005-0000-0000-00006D070000}"/>
    <cellStyle name="Navadno 22 4 8" xfId="2565" xr:uid="{00000000-0005-0000-0000-00006E070000}"/>
    <cellStyle name="Navadno 22 5" xfId="843" xr:uid="{00000000-0005-0000-0000-00006F070000}"/>
    <cellStyle name="Navadno 22 5 2" xfId="844" xr:uid="{00000000-0005-0000-0000-000070070000}"/>
    <cellStyle name="Navadno 22 5 3" xfId="845" xr:uid="{00000000-0005-0000-0000-000071070000}"/>
    <cellStyle name="Navadno 22 5 4" xfId="846" xr:uid="{00000000-0005-0000-0000-000072070000}"/>
    <cellStyle name="Navadno 22 5 5" xfId="847" xr:uid="{00000000-0005-0000-0000-000073070000}"/>
    <cellStyle name="Navadno 22 5 6" xfId="848" xr:uid="{00000000-0005-0000-0000-000074070000}"/>
    <cellStyle name="Navadno 22 5 7" xfId="2566" xr:uid="{00000000-0005-0000-0000-000075070000}"/>
    <cellStyle name="Navadno 22 5 8" xfId="2567" xr:uid="{00000000-0005-0000-0000-000076070000}"/>
    <cellStyle name="Navadno 22 6" xfId="849" xr:uid="{00000000-0005-0000-0000-000077070000}"/>
    <cellStyle name="Navadno 22 6 2" xfId="850" xr:uid="{00000000-0005-0000-0000-000078070000}"/>
    <cellStyle name="Navadno 22 6 3" xfId="851" xr:uid="{00000000-0005-0000-0000-000079070000}"/>
    <cellStyle name="Navadno 22 6 4" xfId="852" xr:uid="{00000000-0005-0000-0000-00007A070000}"/>
    <cellStyle name="Navadno 22 6 5" xfId="853" xr:uid="{00000000-0005-0000-0000-00007B070000}"/>
    <cellStyle name="Navadno 22 6 6" xfId="854" xr:uid="{00000000-0005-0000-0000-00007C070000}"/>
    <cellStyle name="Navadno 22 6 7" xfId="2569" xr:uid="{00000000-0005-0000-0000-00007D070000}"/>
    <cellStyle name="Navadno 22 6 8" xfId="2570" xr:uid="{00000000-0005-0000-0000-00007E070000}"/>
    <cellStyle name="Navadno 22 7" xfId="855" xr:uid="{00000000-0005-0000-0000-00007F070000}"/>
    <cellStyle name="Navadno 22 7 2" xfId="856" xr:uid="{00000000-0005-0000-0000-000080070000}"/>
    <cellStyle name="Navadno 22 7 3" xfId="857" xr:uid="{00000000-0005-0000-0000-000081070000}"/>
    <cellStyle name="Navadno 22 7 4" xfId="858" xr:uid="{00000000-0005-0000-0000-000082070000}"/>
    <cellStyle name="Navadno 22 7 5" xfId="859" xr:uid="{00000000-0005-0000-0000-000083070000}"/>
    <cellStyle name="Navadno 22 7 6" xfId="860" xr:uid="{00000000-0005-0000-0000-000084070000}"/>
    <cellStyle name="Navadno 22 7 7" xfId="2571" xr:uid="{00000000-0005-0000-0000-000085070000}"/>
    <cellStyle name="Navadno 22 7 8" xfId="2572" xr:uid="{00000000-0005-0000-0000-000086070000}"/>
    <cellStyle name="Navadno 22 8" xfId="861" xr:uid="{00000000-0005-0000-0000-000087070000}"/>
    <cellStyle name="Navadno 22 8 2" xfId="862" xr:uid="{00000000-0005-0000-0000-000088070000}"/>
    <cellStyle name="Navadno 22 8 3" xfId="863" xr:uid="{00000000-0005-0000-0000-000089070000}"/>
    <cellStyle name="Navadno 22 8 4" xfId="864" xr:uid="{00000000-0005-0000-0000-00008A070000}"/>
    <cellStyle name="Navadno 22 8 5" xfId="865" xr:uid="{00000000-0005-0000-0000-00008B070000}"/>
    <cellStyle name="Navadno 22 8 6" xfId="866" xr:uid="{00000000-0005-0000-0000-00008C070000}"/>
    <cellStyle name="Navadno 22 8 7" xfId="2573" xr:uid="{00000000-0005-0000-0000-00008D070000}"/>
    <cellStyle name="Navadno 22 8 8" xfId="2574" xr:uid="{00000000-0005-0000-0000-00008E070000}"/>
    <cellStyle name="Navadno 22 9" xfId="867" xr:uid="{00000000-0005-0000-0000-00008F070000}"/>
    <cellStyle name="Navadno 22 9 2" xfId="868" xr:uid="{00000000-0005-0000-0000-000090070000}"/>
    <cellStyle name="Navadno 22 9 3" xfId="2575" xr:uid="{00000000-0005-0000-0000-000091070000}"/>
    <cellStyle name="Navadno 22 9 4" xfId="2576" xr:uid="{00000000-0005-0000-0000-000092070000}"/>
    <cellStyle name="Navadno 23" xfId="869" xr:uid="{00000000-0005-0000-0000-000093070000}"/>
    <cellStyle name="Navadno 23 10" xfId="870" xr:uid="{00000000-0005-0000-0000-000094070000}"/>
    <cellStyle name="Navadno 23 10 2" xfId="871" xr:uid="{00000000-0005-0000-0000-000095070000}"/>
    <cellStyle name="Navadno 23 11" xfId="872" xr:uid="{00000000-0005-0000-0000-000096070000}"/>
    <cellStyle name="Navadno 23 11 2" xfId="873" xr:uid="{00000000-0005-0000-0000-000097070000}"/>
    <cellStyle name="Navadno 23 12" xfId="874" xr:uid="{00000000-0005-0000-0000-000098070000}"/>
    <cellStyle name="Navadno 23 12 2" xfId="875" xr:uid="{00000000-0005-0000-0000-000099070000}"/>
    <cellStyle name="Navadno 23 13" xfId="876" xr:uid="{00000000-0005-0000-0000-00009A070000}"/>
    <cellStyle name="Navadno 23 13 2" xfId="877" xr:uid="{00000000-0005-0000-0000-00009B070000}"/>
    <cellStyle name="Navadno 23 14" xfId="878" xr:uid="{00000000-0005-0000-0000-00009C070000}"/>
    <cellStyle name="Navadno 23 14 2" xfId="879" xr:uid="{00000000-0005-0000-0000-00009D070000}"/>
    <cellStyle name="Navadno 23 15" xfId="880" xr:uid="{00000000-0005-0000-0000-00009E070000}"/>
    <cellStyle name="Navadno 23 15 2" xfId="881" xr:uid="{00000000-0005-0000-0000-00009F070000}"/>
    <cellStyle name="Navadno 23 16" xfId="882" xr:uid="{00000000-0005-0000-0000-0000A0070000}"/>
    <cellStyle name="Navadno 23 16 2" xfId="883" xr:uid="{00000000-0005-0000-0000-0000A1070000}"/>
    <cellStyle name="Navadno 23 17" xfId="884" xr:uid="{00000000-0005-0000-0000-0000A2070000}"/>
    <cellStyle name="Navadno 23 17 2" xfId="885" xr:uid="{00000000-0005-0000-0000-0000A3070000}"/>
    <cellStyle name="Navadno 23 18" xfId="886" xr:uid="{00000000-0005-0000-0000-0000A4070000}"/>
    <cellStyle name="Navadno 23 18 2" xfId="887" xr:uid="{00000000-0005-0000-0000-0000A5070000}"/>
    <cellStyle name="Navadno 23 19" xfId="888" xr:uid="{00000000-0005-0000-0000-0000A6070000}"/>
    <cellStyle name="Navadno 23 19 2" xfId="889" xr:uid="{00000000-0005-0000-0000-0000A7070000}"/>
    <cellStyle name="Navadno 23 2" xfId="890" xr:uid="{00000000-0005-0000-0000-0000A8070000}"/>
    <cellStyle name="Navadno 23 2 10" xfId="2577" xr:uid="{00000000-0005-0000-0000-0000A9070000}"/>
    <cellStyle name="Navadno 23 2 11" xfId="2578" xr:uid="{00000000-0005-0000-0000-0000AA070000}"/>
    <cellStyle name="Navadno 23 2 12" xfId="2579" xr:uid="{00000000-0005-0000-0000-0000AB070000}"/>
    <cellStyle name="Navadno 23 2 13" xfId="2580" xr:uid="{00000000-0005-0000-0000-0000AC070000}"/>
    <cellStyle name="Navadno 23 2 14" xfId="2581" xr:uid="{00000000-0005-0000-0000-0000AD070000}"/>
    <cellStyle name="Navadno 23 2 15" xfId="2582" xr:uid="{00000000-0005-0000-0000-0000AE070000}"/>
    <cellStyle name="Navadno 23 2 16" xfId="2583" xr:uid="{00000000-0005-0000-0000-0000AF070000}"/>
    <cellStyle name="Navadno 23 2 17" xfId="2584" xr:uid="{00000000-0005-0000-0000-0000B0070000}"/>
    <cellStyle name="Navadno 23 2 18" xfId="2585" xr:uid="{00000000-0005-0000-0000-0000B1070000}"/>
    <cellStyle name="Navadno 23 2 19" xfId="2586" xr:uid="{00000000-0005-0000-0000-0000B2070000}"/>
    <cellStyle name="Navadno 23 2 2" xfId="891" xr:uid="{00000000-0005-0000-0000-0000B3070000}"/>
    <cellStyle name="Navadno 23 2 20" xfId="2587" xr:uid="{00000000-0005-0000-0000-0000B4070000}"/>
    <cellStyle name="Navadno 23 2 21" xfId="2588" xr:uid="{00000000-0005-0000-0000-0000B5070000}"/>
    <cellStyle name="Navadno 23 2 22" xfId="2589" xr:uid="{00000000-0005-0000-0000-0000B6070000}"/>
    <cellStyle name="Navadno 23 2 23" xfId="2590" xr:uid="{00000000-0005-0000-0000-0000B7070000}"/>
    <cellStyle name="Navadno 23 2 3" xfId="892" xr:uid="{00000000-0005-0000-0000-0000B8070000}"/>
    <cellStyle name="Navadno 23 2 4" xfId="893" xr:uid="{00000000-0005-0000-0000-0000B9070000}"/>
    <cellStyle name="Navadno 23 2 5" xfId="894" xr:uid="{00000000-0005-0000-0000-0000BA070000}"/>
    <cellStyle name="Navadno 23 2 6" xfId="895" xr:uid="{00000000-0005-0000-0000-0000BB070000}"/>
    <cellStyle name="Navadno 23 2 7" xfId="2591" xr:uid="{00000000-0005-0000-0000-0000BC070000}"/>
    <cellStyle name="Navadno 23 2 8" xfId="2592" xr:uid="{00000000-0005-0000-0000-0000BD070000}"/>
    <cellStyle name="Navadno 23 2 9" xfId="2593" xr:uid="{00000000-0005-0000-0000-0000BE070000}"/>
    <cellStyle name="Navadno 23 20" xfId="896" xr:uid="{00000000-0005-0000-0000-0000BF070000}"/>
    <cellStyle name="Navadno 23 20 2" xfId="897" xr:uid="{00000000-0005-0000-0000-0000C0070000}"/>
    <cellStyle name="Navadno 23 21" xfId="898" xr:uid="{00000000-0005-0000-0000-0000C1070000}"/>
    <cellStyle name="Navadno 23 21 2" xfId="899" xr:uid="{00000000-0005-0000-0000-0000C2070000}"/>
    <cellStyle name="Navadno 23 22" xfId="900" xr:uid="{00000000-0005-0000-0000-0000C3070000}"/>
    <cellStyle name="Navadno 23 22 2" xfId="901" xr:uid="{00000000-0005-0000-0000-0000C4070000}"/>
    <cellStyle name="Navadno 23 23" xfId="902" xr:uid="{00000000-0005-0000-0000-0000C5070000}"/>
    <cellStyle name="Navadno 23 23 2" xfId="903" xr:uid="{00000000-0005-0000-0000-0000C6070000}"/>
    <cellStyle name="Navadno 23 24" xfId="904" xr:uid="{00000000-0005-0000-0000-0000C7070000}"/>
    <cellStyle name="Navadno 23 24 2" xfId="905" xr:uid="{00000000-0005-0000-0000-0000C8070000}"/>
    <cellStyle name="Navadno 23 25" xfId="906" xr:uid="{00000000-0005-0000-0000-0000C9070000}"/>
    <cellStyle name="Navadno 23 25 2" xfId="907" xr:uid="{00000000-0005-0000-0000-0000CA070000}"/>
    <cellStyle name="Navadno 23 26" xfId="908" xr:uid="{00000000-0005-0000-0000-0000CB070000}"/>
    <cellStyle name="Navadno 23 26 2" xfId="909" xr:uid="{00000000-0005-0000-0000-0000CC070000}"/>
    <cellStyle name="Navadno 23 27" xfId="910" xr:uid="{00000000-0005-0000-0000-0000CD070000}"/>
    <cellStyle name="Navadno 23 27 2" xfId="911" xr:uid="{00000000-0005-0000-0000-0000CE070000}"/>
    <cellStyle name="Navadno 23 28" xfId="912" xr:uid="{00000000-0005-0000-0000-0000CF070000}"/>
    <cellStyle name="Navadno 23 28 2" xfId="913" xr:uid="{00000000-0005-0000-0000-0000D0070000}"/>
    <cellStyle name="Navadno 23 29" xfId="914" xr:uid="{00000000-0005-0000-0000-0000D1070000}"/>
    <cellStyle name="Navadno 23 29 2" xfId="915" xr:uid="{00000000-0005-0000-0000-0000D2070000}"/>
    <cellStyle name="Navadno 23 3" xfId="916" xr:uid="{00000000-0005-0000-0000-0000D3070000}"/>
    <cellStyle name="Navadno 23 3 2" xfId="917" xr:uid="{00000000-0005-0000-0000-0000D4070000}"/>
    <cellStyle name="Navadno 23 3 3" xfId="918" xr:uid="{00000000-0005-0000-0000-0000D5070000}"/>
    <cellStyle name="Navadno 23 3 4" xfId="919" xr:uid="{00000000-0005-0000-0000-0000D6070000}"/>
    <cellStyle name="Navadno 23 3 5" xfId="920" xr:uid="{00000000-0005-0000-0000-0000D7070000}"/>
    <cellStyle name="Navadno 23 3 6" xfId="921" xr:uid="{00000000-0005-0000-0000-0000D8070000}"/>
    <cellStyle name="Navadno 23 3 7" xfId="2594" xr:uid="{00000000-0005-0000-0000-0000D9070000}"/>
    <cellStyle name="Navadno 23 3 8" xfId="2595" xr:uid="{00000000-0005-0000-0000-0000DA070000}"/>
    <cellStyle name="Navadno 23 30" xfId="922" xr:uid="{00000000-0005-0000-0000-0000DB070000}"/>
    <cellStyle name="Navadno 23 30 2" xfId="923" xr:uid="{00000000-0005-0000-0000-0000DC070000}"/>
    <cellStyle name="Navadno 23 31" xfId="924" xr:uid="{00000000-0005-0000-0000-0000DD070000}"/>
    <cellStyle name="Navadno 23 31 2" xfId="925" xr:uid="{00000000-0005-0000-0000-0000DE070000}"/>
    <cellStyle name="Navadno 23 32" xfId="926" xr:uid="{00000000-0005-0000-0000-0000DF070000}"/>
    <cellStyle name="Navadno 23 32 2" xfId="927" xr:uid="{00000000-0005-0000-0000-0000E0070000}"/>
    <cellStyle name="Navadno 23 33" xfId="928" xr:uid="{00000000-0005-0000-0000-0000E1070000}"/>
    <cellStyle name="Navadno 23 33 2" xfId="929" xr:uid="{00000000-0005-0000-0000-0000E2070000}"/>
    <cellStyle name="Navadno 23 34" xfId="930" xr:uid="{00000000-0005-0000-0000-0000E3070000}"/>
    <cellStyle name="Navadno 23 34 2" xfId="931" xr:uid="{00000000-0005-0000-0000-0000E4070000}"/>
    <cellStyle name="Navadno 23 35" xfId="932" xr:uid="{00000000-0005-0000-0000-0000E5070000}"/>
    <cellStyle name="Navadno 23 35 2" xfId="933" xr:uid="{00000000-0005-0000-0000-0000E6070000}"/>
    <cellStyle name="Navadno 23 36" xfId="934" xr:uid="{00000000-0005-0000-0000-0000E7070000}"/>
    <cellStyle name="Navadno 23 36 2" xfId="935" xr:uid="{00000000-0005-0000-0000-0000E8070000}"/>
    <cellStyle name="Navadno 23 37" xfId="936" xr:uid="{00000000-0005-0000-0000-0000E9070000}"/>
    <cellStyle name="Navadno 23 37 2" xfId="937" xr:uid="{00000000-0005-0000-0000-0000EA070000}"/>
    <cellStyle name="Navadno 23 38" xfId="938" xr:uid="{00000000-0005-0000-0000-0000EB070000}"/>
    <cellStyle name="Navadno 23 38 2" xfId="939" xr:uid="{00000000-0005-0000-0000-0000EC070000}"/>
    <cellStyle name="Navadno 23 39" xfId="940" xr:uid="{00000000-0005-0000-0000-0000ED070000}"/>
    <cellStyle name="Navadno 23 39 2" xfId="941" xr:uid="{00000000-0005-0000-0000-0000EE070000}"/>
    <cellStyle name="Navadno 23 4" xfId="942" xr:uid="{00000000-0005-0000-0000-0000EF070000}"/>
    <cellStyle name="Navadno 23 4 2" xfId="943" xr:uid="{00000000-0005-0000-0000-0000F0070000}"/>
    <cellStyle name="Navadno 23 4 3" xfId="944" xr:uid="{00000000-0005-0000-0000-0000F1070000}"/>
    <cellStyle name="Navadno 23 4 4" xfId="945" xr:uid="{00000000-0005-0000-0000-0000F2070000}"/>
    <cellStyle name="Navadno 23 4 5" xfId="946" xr:uid="{00000000-0005-0000-0000-0000F3070000}"/>
    <cellStyle name="Navadno 23 4 6" xfId="947" xr:uid="{00000000-0005-0000-0000-0000F4070000}"/>
    <cellStyle name="Navadno 23 40" xfId="948" xr:uid="{00000000-0005-0000-0000-0000F5070000}"/>
    <cellStyle name="Navadno 23 40 2" xfId="949" xr:uid="{00000000-0005-0000-0000-0000F6070000}"/>
    <cellStyle name="Navadno 23 41" xfId="950" xr:uid="{00000000-0005-0000-0000-0000F7070000}"/>
    <cellStyle name="Navadno 23 41 2" xfId="951" xr:uid="{00000000-0005-0000-0000-0000F8070000}"/>
    <cellStyle name="Navadno 23 42" xfId="952" xr:uid="{00000000-0005-0000-0000-0000F9070000}"/>
    <cellStyle name="Navadno 23 42 2" xfId="953" xr:uid="{00000000-0005-0000-0000-0000FA070000}"/>
    <cellStyle name="Navadno 23 43" xfId="954" xr:uid="{00000000-0005-0000-0000-0000FB070000}"/>
    <cellStyle name="Navadno 23 43 2" xfId="955" xr:uid="{00000000-0005-0000-0000-0000FC070000}"/>
    <cellStyle name="Navadno 23 44" xfId="956" xr:uid="{00000000-0005-0000-0000-0000FD070000}"/>
    <cellStyle name="Navadno 23 44 2" xfId="957" xr:uid="{00000000-0005-0000-0000-0000FE070000}"/>
    <cellStyle name="Navadno 23 5" xfId="958" xr:uid="{00000000-0005-0000-0000-0000FF070000}"/>
    <cellStyle name="Navadno 23 5 2" xfId="959" xr:uid="{00000000-0005-0000-0000-000000080000}"/>
    <cellStyle name="Navadno 23 5 3" xfId="960" xr:uid="{00000000-0005-0000-0000-000001080000}"/>
    <cellStyle name="Navadno 23 5 4" xfId="961" xr:uid="{00000000-0005-0000-0000-000002080000}"/>
    <cellStyle name="Navadno 23 5 5" xfId="962" xr:uid="{00000000-0005-0000-0000-000003080000}"/>
    <cellStyle name="Navadno 23 5 6" xfId="963" xr:uid="{00000000-0005-0000-0000-000004080000}"/>
    <cellStyle name="Navadno 23 6" xfId="964" xr:uid="{00000000-0005-0000-0000-000005080000}"/>
    <cellStyle name="Navadno 23 6 2" xfId="965" xr:uid="{00000000-0005-0000-0000-000006080000}"/>
    <cellStyle name="Navadno 23 6 3" xfId="966" xr:uid="{00000000-0005-0000-0000-000007080000}"/>
    <cellStyle name="Navadno 23 6 4" xfId="967" xr:uid="{00000000-0005-0000-0000-000008080000}"/>
    <cellStyle name="Navadno 23 6 5" xfId="968" xr:uid="{00000000-0005-0000-0000-000009080000}"/>
    <cellStyle name="Navadno 23 6 6" xfId="969" xr:uid="{00000000-0005-0000-0000-00000A080000}"/>
    <cellStyle name="Navadno 23 7" xfId="970" xr:uid="{00000000-0005-0000-0000-00000B080000}"/>
    <cellStyle name="Navadno 23 7 2" xfId="971" xr:uid="{00000000-0005-0000-0000-00000C080000}"/>
    <cellStyle name="Navadno 23 8" xfId="972" xr:uid="{00000000-0005-0000-0000-00000D080000}"/>
    <cellStyle name="Navadno 23 8 2" xfId="973" xr:uid="{00000000-0005-0000-0000-00000E080000}"/>
    <cellStyle name="Navadno 23 9" xfId="974" xr:uid="{00000000-0005-0000-0000-00000F080000}"/>
    <cellStyle name="Navadno 23 9 2" xfId="975" xr:uid="{00000000-0005-0000-0000-000010080000}"/>
    <cellStyle name="Navadno 24" xfId="3694" xr:uid="{00000000-0005-0000-0000-000011080000}"/>
    <cellStyle name="Navadno 24 10" xfId="2598" xr:uid="{00000000-0005-0000-0000-000012080000}"/>
    <cellStyle name="Navadno 24 11" xfId="2599" xr:uid="{00000000-0005-0000-0000-000013080000}"/>
    <cellStyle name="Navadno 24 12" xfId="2600" xr:uid="{00000000-0005-0000-0000-000014080000}"/>
    <cellStyle name="Navadno 24 13" xfId="2601" xr:uid="{00000000-0005-0000-0000-000015080000}"/>
    <cellStyle name="Navadno 24 14" xfId="2602" xr:uid="{00000000-0005-0000-0000-000016080000}"/>
    <cellStyle name="Navadno 24 15" xfId="2603" xr:uid="{00000000-0005-0000-0000-000017080000}"/>
    <cellStyle name="Navadno 24 16" xfId="2597" xr:uid="{00000000-0005-0000-0000-000018080000}"/>
    <cellStyle name="Navadno 24 2" xfId="2604" xr:uid="{00000000-0005-0000-0000-000019080000}"/>
    <cellStyle name="Navadno 24 3" xfId="2605" xr:uid="{00000000-0005-0000-0000-00001A080000}"/>
    <cellStyle name="Navadno 24 4" xfId="2606" xr:uid="{00000000-0005-0000-0000-00001B080000}"/>
    <cellStyle name="Navadno 24 5" xfId="2607" xr:uid="{00000000-0005-0000-0000-00001C080000}"/>
    <cellStyle name="Navadno 24 6" xfId="2608" xr:uid="{00000000-0005-0000-0000-00001D080000}"/>
    <cellStyle name="Navadno 24 7" xfId="2609" xr:uid="{00000000-0005-0000-0000-00001E080000}"/>
    <cellStyle name="Navadno 24 8" xfId="2610" xr:uid="{00000000-0005-0000-0000-00001F080000}"/>
    <cellStyle name="Navadno 24 9" xfId="2611" xr:uid="{00000000-0005-0000-0000-000020080000}"/>
    <cellStyle name="Navadno 25" xfId="976" xr:uid="{00000000-0005-0000-0000-000021080000}"/>
    <cellStyle name="Navadno 25 10" xfId="977" xr:uid="{00000000-0005-0000-0000-000022080000}"/>
    <cellStyle name="Navadno 25 10 2" xfId="978" xr:uid="{00000000-0005-0000-0000-000023080000}"/>
    <cellStyle name="Navadno 25 11" xfId="979" xr:uid="{00000000-0005-0000-0000-000024080000}"/>
    <cellStyle name="Navadno 25 11 2" xfId="980" xr:uid="{00000000-0005-0000-0000-000025080000}"/>
    <cellStyle name="Navadno 25 12" xfId="981" xr:uid="{00000000-0005-0000-0000-000026080000}"/>
    <cellStyle name="Navadno 25 12 2" xfId="982" xr:uid="{00000000-0005-0000-0000-000027080000}"/>
    <cellStyle name="Navadno 25 13" xfId="983" xr:uid="{00000000-0005-0000-0000-000028080000}"/>
    <cellStyle name="Navadno 25 13 2" xfId="984" xr:uid="{00000000-0005-0000-0000-000029080000}"/>
    <cellStyle name="Navadno 25 14" xfId="985" xr:uid="{00000000-0005-0000-0000-00002A080000}"/>
    <cellStyle name="Navadno 25 14 2" xfId="986" xr:uid="{00000000-0005-0000-0000-00002B080000}"/>
    <cellStyle name="Navadno 25 15" xfId="987" xr:uid="{00000000-0005-0000-0000-00002C080000}"/>
    <cellStyle name="Navadno 25 15 2" xfId="988" xr:uid="{00000000-0005-0000-0000-00002D080000}"/>
    <cellStyle name="Navadno 25 16" xfId="989" xr:uid="{00000000-0005-0000-0000-00002E080000}"/>
    <cellStyle name="Navadno 25 16 2" xfId="990" xr:uid="{00000000-0005-0000-0000-00002F080000}"/>
    <cellStyle name="Navadno 25 17" xfId="991" xr:uid="{00000000-0005-0000-0000-000030080000}"/>
    <cellStyle name="Navadno 25 17 2" xfId="992" xr:uid="{00000000-0005-0000-0000-000031080000}"/>
    <cellStyle name="Navadno 25 18" xfId="993" xr:uid="{00000000-0005-0000-0000-000032080000}"/>
    <cellStyle name="Navadno 25 18 2" xfId="994" xr:uid="{00000000-0005-0000-0000-000033080000}"/>
    <cellStyle name="Navadno 25 19" xfId="995" xr:uid="{00000000-0005-0000-0000-000034080000}"/>
    <cellStyle name="Navadno 25 19 2" xfId="996" xr:uid="{00000000-0005-0000-0000-000035080000}"/>
    <cellStyle name="Navadno 25 2" xfId="997" xr:uid="{00000000-0005-0000-0000-000036080000}"/>
    <cellStyle name="Navadno 25 2 10" xfId="2613" xr:uid="{00000000-0005-0000-0000-000037080000}"/>
    <cellStyle name="Navadno 25 2 11" xfId="2614" xr:uid="{00000000-0005-0000-0000-000038080000}"/>
    <cellStyle name="Navadno 25 2 12" xfId="2615" xr:uid="{00000000-0005-0000-0000-000039080000}"/>
    <cellStyle name="Navadno 25 2 13" xfId="2616" xr:uid="{00000000-0005-0000-0000-00003A080000}"/>
    <cellStyle name="Navadno 25 2 14" xfId="2617" xr:uid="{00000000-0005-0000-0000-00003B080000}"/>
    <cellStyle name="Navadno 25 2 15" xfId="2618" xr:uid="{00000000-0005-0000-0000-00003C080000}"/>
    <cellStyle name="Navadno 25 2 16" xfId="2619" xr:uid="{00000000-0005-0000-0000-00003D080000}"/>
    <cellStyle name="Navadno 25 2 17" xfId="2620" xr:uid="{00000000-0005-0000-0000-00003E080000}"/>
    <cellStyle name="Navadno 25 2 18" xfId="2621" xr:uid="{00000000-0005-0000-0000-00003F080000}"/>
    <cellStyle name="Navadno 25 2 19" xfId="2622" xr:uid="{00000000-0005-0000-0000-000040080000}"/>
    <cellStyle name="Navadno 25 2 2" xfId="998" xr:uid="{00000000-0005-0000-0000-000041080000}"/>
    <cellStyle name="Navadno 25 2 20" xfId="2623" xr:uid="{00000000-0005-0000-0000-000042080000}"/>
    <cellStyle name="Navadno 25 2 21" xfId="2624" xr:uid="{00000000-0005-0000-0000-000043080000}"/>
    <cellStyle name="Navadno 25 2 22" xfId="2625" xr:uid="{00000000-0005-0000-0000-000044080000}"/>
    <cellStyle name="Navadno 25 2 23" xfId="2626" xr:uid="{00000000-0005-0000-0000-000045080000}"/>
    <cellStyle name="Navadno 25 2 3" xfId="999" xr:uid="{00000000-0005-0000-0000-000046080000}"/>
    <cellStyle name="Navadno 25 2 4" xfId="1000" xr:uid="{00000000-0005-0000-0000-000047080000}"/>
    <cellStyle name="Navadno 25 2 5" xfId="1001" xr:uid="{00000000-0005-0000-0000-000048080000}"/>
    <cellStyle name="Navadno 25 2 6" xfId="1002" xr:uid="{00000000-0005-0000-0000-000049080000}"/>
    <cellStyle name="Navadno 25 2 7" xfId="2627" xr:uid="{00000000-0005-0000-0000-00004A080000}"/>
    <cellStyle name="Navadno 25 2 8" xfId="2628" xr:uid="{00000000-0005-0000-0000-00004B080000}"/>
    <cellStyle name="Navadno 25 2 9" xfId="2629" xr:uid="{00000000-0005-0000-0000-00004C080000}"/>
    <cellStyle name="Navadno 25 20" xfId="1003" xr:uid="{00000000-0005-0000-0000-00004D080000}"/>
    <cellStyle name="Navadno 25 20 2" xfId="1004" xr:uid="{00000000-0005-0000-0000-00004E080000}"/>
    <cellStyle name="Navadno 25 21" xfId="1005" xr:uid="{00000000-0005-0000-0000-00004F080000}"/>
    <cellStyle name="Navadno 25 21 2" xfId="1006" xr:uid="{00000000-0005-0000-0000-000050080000}"/>
    <cellStyle name="Navadno 25 22" xfId="1007" xr:uid="{00000000-0005-0000-0000-000051080000}"/>
    <cellStyle name="Navadno 25 22 2" xfId="1008" xr:uid="{00000000-0005-0000-0000-000052080000}"/>
    <cellStyle name="Navadno 25 23" xfId="1009" xr:uid="{00000000-0005-0000-0000-000053080000}"/>
    <cellStyle name="Navadno 25 23 2" xfId="1010" xr:uid="{00000000-0005-0000-0000-000054080000}"/>
    <cellStyle name="Navadno 25 24" xfId="1011" xr:uid="{00000000-0005-0000-0000-000055080000}"/>
    <cellStyle name="Navadno 25 24 2" xfId="1012" xr:uid="{00000000-0005-0000-0000-000056080000}"/>
    <cellStyle name="Navadno 25 25" xfId="1013" xr:uid="{00000000-0005-0000-0000-000057080000}"/>
    <cellStyle name="Navadno 25 25 2" xfId="1014" xr:uid="{00000000-0005-0000-0000-000058080000}"/>
    <cellStyle name="Navadno 25 26" xfId="1015" xr:uid="{00000000-0005-0000-0000-000059080000}"/>
    <cellStyle name="Navadno 25 26 2" xfId="1016" xr:uid="{00000000-0005-0000-0000-00005A080000}"/>
    <cellStyle name="Navadno 25 27" xfId="1017" xr:uid="{00000000-0005-0000-0000-00005B080000}"/>
    <cellStyle name="Navadno 25 27 2" xfId="1018" xr:uid="{00000000-0005-0000-0000-00005C080000}"/>
    <cellStyle name="Navadno 25 28" xfId="1019" xr:uid="{00000000-0005-0000-0000-00005D080000}"/>
    <cellStyle name="Navadno 25 28 2" xfId="1020" xr:uid="{00000000-0005-0000-0000-00005E080000}"/>
    <cellStyle name="Navadno 25 29" xfId="1021" xr:uid="{00000000-0005-0000-0000-00005F080000}"/>
    <cellStyle name="Navadno 25 29 2" xfId="1022" xr:uid="{00000000-0005-0000-0000-000060080000}"/>
    <cellStyle name="Navadno 25 3" xfId="1023" xr:uid="{00000000-0005-0000-0000-000061080000}"/>
    <cellStyle name="Navadno 25 3 2" xfId="1024" xr:uid="{00000000-0005-0000-0000-000062080000}"/>
    <cellStyle name="Navadno 25 3 3" xfId="1025" xr:uid="{00000000-0005-0000-0000-000063080000}"/>
    <cellStyle name="Navadno 25 3 4" xfId="1026" xr:uid="{00000000-0005-0000-0000-000064080000}"/>
    <cellStyle name="Navadno 25 3 5" xfId="1027" xr:uid="{00000000-0005-0000-0000-000065080000}"/>
    <cellStyle name="Navadno 25 3 6" xfId="1028" xr:uid="{00000000-0005-0000-0000-000066080000}"/>
    <cellStyle name="Navadno 25 3 7" xfId="2630" xr:uid="{00000000-0005-0000-0000-000067080000}"/>
    <cellStyle name="Navadno 25 3 8" xfId="2631" xr:uid="{00000000-0005-0000-0000-000068080000}"/>
    <cellStyle name="Navadno 25 30" xfId="1029" xr:uid="{00000000-0005-0000-0000-000069080000}"/>
    <cellStyle name="Navadno 25 30 2" xfId="1030" xr:uid="{00000000-0005-0000-0000-00006A080000}"/>
    <cellStyle name="Navadno 25 31" xfId="1031" xr:uid="{00000000-0005-0000-0000-00006B080000}"/>
    <cellStyle name="Navadno 25 31 2" xfId="1032" xr:uid="{00000000-0005-0000-0000-00006C080000}"/>
    <cellStyle name="Navadno 25 32" xfId="1033" xr:uid="{00000000-0005-0000-0000-00006D080000}"/>
    <cellStyle name="Navadno 25 32 2" xfId="1034" xr:uid="{00000000-0005-0000-0000-00006E080000}"/>
    <cellStyle name="Navadno 25 33" xfId="1035" xr:uid="{00000000-0005-0000-0000-00006F080000}"/>
    <cellStyle name="Navadno 25 33 2" xfId="1036" xr:uid="{00000000-0005-0000-0000-000070080000}"/>
    <cellStyle name="Navadno 25 34" xfId="1037" xr:uid="{00000000-0005-0000-0000-000071080000}"/>
    <cellStyle name="Navadno 25 34 2" xfId="1038" xr:uid="{00000000-0005-0000-0000-000072080000}"/>
    <cellStyle name="Navadno 25 35" xfId="1039" xr:uid="{00000000-0005-0000-0000-000073080000}"/>
    <cellStyle name="Navadno 25 35 2" xfId="1040" xr:uid="{00000000-0005-0000-0000-000074080000}"/>
    <cellStyle name="Navadno 25 36" xfId="1041" xr:uid="{00000000-0005-0000-0000-000075080000}"/>
    <cellStyle name="Navadno 25 36 2" xfId="1042" xr:uid="{00000000-0005-0000-0000-000076080000}"/>
    <cellStyle name="Navadno 25 37" xfId="1043" xr:uid="{00000000-0005-0000-0000-000077080000}"/>
    <cellStyle name="Navadno 25 37 2" xfId="1044" xr:uid="{00000000-0005-0000-0000-000078080000}"/>
    <cellStyle name="Navadno 25 38" xfId="1045" xr:uid="{00000000-0005-0000-0000-000079080000}"/>
    <cellStyle name="Navadno 25 38 2" xfId="1046" xr:uid="{00000000-0005-0000-0000-00007A080000}"/>
    <cellStyle name="Navadno 25 39" xfId="1047" xr:uid="{00000000-0005-0000-0000-00007B080000}"/>
    <cellStyle name="Navadno 25 39 2" xfId="1048" xr:uid="{00000000-0005-0000-0000-00007C080000}"/>
    <cellStyle name="Navadno 25 4" xfId="1049" xr:uid="{00000000-0005-0000-0000-00007D080000}"/>
    <cellStyle name="Navadno 25 4 2" xfId="1050" xr:uid="{00000000-0005-0000-0000-00007E080000}"/>
    <cellStyle name="Navadno 25 4 3" xfId="1051" xr:uid="{00000000-0005-0000-0000-00007F080000}"/>
    <cellStyle name="Navadno 25 4 4" xfId="1052" xr:uid="{00000000-0005-0000-0000-000080080000}"/>
    <cellStyle name="Navadno 25 4 5" xfId="1053" xr:uid="{00000000-0005-0000-0000-000081080000}"/>
    <cellStyle name="Navadno 25 4 6" xfId="1054" xr:uid="{00000000-0005-0000-0000-000082080000}"/>
    <cellStyle name="Navadno 25 40" xfId="1055" xr:uid="{00000000-0005-0000-0000-000083080000}"/>
    <cellStyle name="Navadno 25 40 2" xfId="1056" xr:uid="{00000000-0005-0000-0000-000084080000}"/>
    <cellStyle name="Navadno 25 41" xfId="1057" xr:uid="{00000000-0005-0000-0000-000085080000}"/>
    <cellStyle name="Navadno 25 41 2" xfId="1058" xr:uid="{00000000-0005-0000-0000-000086080000}"/>
    <cellStyle name="Navadno 25 42" xfId="1059" xr:uid="{00000000-0005-0000-0000-000087080000}"/>
    <cellStyle name="Navadno 25 42 2" xfId="1060" xr:uid="{00000000-0005-0000-0000-000088080000}"/>
    <cellStyle name="Navadno 25 43" xfId="1061" xr:uid="{00000000-0005-0000-0000-000089080000}"/>
    <cellStyle name="Navadno 25 43 2" xfId="1062" xr:uid="{00000000-0005-0000-0000-00008A080000}"/>
    <cellStyle name="Navadno 25 44" xfId="1063" xr:uid="{00000000-0005-0000-0000-00008B080000}"/>
    <cellStyle name="Navadno 25 44 2" xfId="1064" xr:uid="{00000000-0005-0000-0000-00008C080000}"/>
    <cellStyle name="Navadno 25 5" xfId="1065" xr:uid="{00000000-0005-0000-0000-00008D080000}"/>
    <cellStyle name="Navadno 25 5 2" xfId="1066" xr:uid="{00000000-0005-0000-0000-00008E080000}"/>
    <cellStyle name="Navadno 25 5 3" xfId="1067" xr:uid="{00000000-0005-0000-0000-00008F080000}"/>
    <cellStyle name="Navadno 25 5 4" xfId="1068" xr:uid="{00000000-0005-0000-0000-000090080000}"/>
    <cellStyle name="Navadno 25 5 5" xfId="1069" xr:uid="{00000000-0005-0000-0000-000091080000}"/>
    <cellStyle name="Navadno 25 5 6" xfId="1070" xr:uid="{00000000-0005-0000-0000-000092080000}"/>
    <cellStyle name="Navadno 25 6" xfId="1071" xr:uid="{00000000-0005-0000-0000-000093080000}"/>
    <cellStyle name="Navadno 25 6 2" xfId="1072" xr:uid="{00000000-0005-0000-0000-000094080000}"/>
    <cellStyle name="Navadno 25 6 3" xfId="1073" xr:uid="{00000000-0005-0000-0000-000095080000}"/>
    <cellStyle name="Navadno 25 6 4" xfId="1074" xr:uid="{00000000-0005-0000-0000-000096080000}"/>
    <cellStyle name="Navadno 25 6 5" xfId="1075" xr:uid="{00000000-0005-0000-0000-000097080000}"/>
    <cellStyle name="Navadno 25 6 6" xfId="1076" xr:uid="{00000000-0005-0000-0000-000098080000}"/>
    <cellStyle name="Navadno 25 7" xfId="1077" xr:uid="{00000000-0005-0000-0000-000099080000}"/>
    <cellStyle name="Navadno 25 7 2" xfId="1078" xr:uid="{00000000-0005-0000-0000-00009A080000}"/>
    <cellStyle name="Navadno 25 8" xfId="1079" xr:uid="{00000000-0005-0000-0000-00009B080000}"/>
    <cellStyle name="Navadno 25 8 2" xfId="1080" xr:uid="{00000000-0005-0000-0000-00009C080000}"/>
    <cellStyle name="Navadno 25 9" xfId="1081" xr:uid="{00000000-0005-0000-0000-00009D080000}"/>
    <cellStyle name="Navadno 25 9 2" xfId="1082" xr:uid="{00000000-0005-0000-0000-00009E080000}"/>
    <cellStyle name="Navadno 26" xfId="3697" xr:uid="{00000000-0005-0000-0000-00009F080000}"/>
    <cellStyle name="Navadno 26 10" xfId="2633" xr:uid="{00000000-0005-0000-0000-0000A0080000}"/>
    <cellStyle name="Navadno 26 11" xfId="2634" xr:uid="{00000000-0005-0000-0000-0000A1080000}"/>
    <cellStyle name="Navadno 26 12" xfId="2635" xr:uid="{00000000-0005-0000-0000-0000A2080000}"/>
    <cellStyle name="Navadno 26 13" xfId="2636" xr:uid="{00000000-0005-0000-0000-0000A3080000}"/>
    <cellStyle name="Navadno 26 14" xfId="2637" xr:uid="{00000000-0005-0000-0000-0000A4080000}"/>
    <cellStyle name="Navadno 26 15" xfId="2638" xr:uid="{00000000-0005-0000-0000-0000A5080000}"/>
    <cellStyle name="Navadno 26 16" xfId="2632" xr:uid="{00000000-0005-0000-0000-0000A6080000}"/>
    <cellStyle name="Navadno 26 2" xfId="2639" xr:uid="{00000000-0005-0000-0000-0000A7080000}"/>
    <cellStyle name="Navadno 26 3" xfId="2640" xr:uid="{00000000-0005-0000-0000-0000A8080000}"/>
    <cellStyle name="Navadno 26 4" xfId="2641" xr:uid="{00000000-0005-0000-0000-0000A9080000}"/>
    <cellStyle name="Navadno 26 5" xfId="2642" xr:uid="{00000000-0005-0000-0000-0000AA080000}"/>
    <cellStyle name="Navadno 26 6" xfId="2643" xr:uid="{00000000-0005-0000-0000-0000AB080000}"/>
    <cellStyle name="Navadno 26 7" xfId="2644" xr:uid="{00000000-0005-0000-0000-0000AC080000}"/>
    <cellStyle name="Navadno 26 8" xfId="2645" xr:uid="{00000000-0005-0000-0000-0000AD080000}"/>
    <cellStyle name="Navadno 26 9" xfId="2646" xr:uid="{00000000-0005-0000-0000-0000AE080000}"/>
    <cellStyle name="Navadno 27" xfId="3704" xr:uid="{00000000-0005-0000-0000-0000A80E0000}"/>
    <cellStyle name="Navadno 27 10" xfId="2648" xr:uid="{00000000-0005-0000-0000-0000AF080000}"/>
    <cellStyle name="Navadno 27 11" xfId="2649" xr:uid="{00000000-0005-0000-0000-0000B0080000}"/>
    <cellStyle name="Navadno 27 12" xfId="2650" xr:uid="{00000000-0005-0000-0000-0000B1080000}"/>
    <cellStyle name="Navadno 27 13" xfId="2651" xr:uid="{00000000-0005-0000-0000-0000B2080000}"/>
    <cellStyle name="Navadno 27 14" xfId="2652" xr:uid="{00000000-0005-0000-0000-0000B3080000}"/>
    <cellStyle name="Navadno 27 15" xfId="2653" xr:uid="{00000000-0005-0000-0000-0000B4080000}"/>
    <cellStyle name="Navadno 27 16" xfId="2647" xr:uid="{00000000-0005-0000-0000-0000B5080000}"/>
    <cellStyle name="Navadno 27 17" xfId="3892" xr:uid="{440CC6BD-7115-4DD5-AD0B-D14C4DB4DE7D}"/>
    <cellStyle name="Navadno 27 2" xfId="2654" xr:uid="{00000000-0005-0000-0000-0000B6080000}"/>
    <cellStyle name="Navadno 27 3" xfId="2655" xr:uid="{00000000-0005-0000-0000-0000B7080000}"/>
    <cellStyle name="Navadno 27 4" xfId="2656" xr:uid="{00000000-0005-0000-0000-0000B8080000}"/>
    <cellStyle name="Navadno 27 5" xfId="2657" xr:uid="{00000000-0005-0000-0000-0000B9080000}"/>
    <cellStyle name="Navadno 27 6" xfId="2658" xr:uid="{00000000-0005-0000-0000-0000BA080000}"/>
    <cellStyle name="Navadno 27 7" xfId="2659" xr:uid="{00000000-0005-0000-0000-0000BB080000}"/>
    <cellStyle name="Navadno 27 8" xfId="2660" xr:uid="{00000000-0005-0000-0000-0000BC080000}"/>
    <cellStyle name="Navadno 27 9" xfId="2661" xr:uid="{00000000-0005-0000-0000-0000BD080000}"/>
    <cellStyle name="Navadno 28" xfId="1083" xr:uid="{00000000-0005-0000-0000-0000BE080000}"/>
    <cellStyle name="Navadno 28 10" xfId="2663" xr:uid="{00000000-0005-0000-0000-0000BF080000}"/>
    <cellStyle name="Navadno 28 11" xfId="2664" xr:uid="{00000000-0005-0000-0000-0000C0080000}"/>
    <cellStyle name="Navadno 28 12" xfId="2665" xr:uid="{00000000-0005-0000-0000-0000C1080000}"/>
    <cellStyle name="Navadno 28 13" xfId="2666" xr:uid="{00000000-0005-0000-0000-0000C2080000}"/>
    <cellStyle name="Navadno 28 14" xfId="2667" xr:uid="{00000000-0005-0000-0000-0000C3080000}"/>
    <cellStyle name="Navadno 28 15" xfId="2668" xr:uid="{00000000-0005-0000-0000-0000C4080000}"/>
    <cellStyle name="Navadno 28 16" xfId="2669" xr:uid="{00000000-0005-0000-0000-0000C5080000}"/>
    <cellStyle name="Navadno 28 17" xfId="2670" xr:uid="{00000000-0005-0000-0000-0000C6080000}"/>
    <cellStyle name="Navadno 28 18" xfId="2671" xr:uid="{00000000-0005-0000-0000-0000C7080000}"/>
    <cellStyle name="Navadno 28 19" xfId="2672" xr:uid="{00000000-0005-0000-0000-0000C8080000}"/>
    <cellStyle name="Navadno 28 2" xfId="1084" xr:uid="{00000000-0005-0000-0000-0000C9080000}"/>
    <cellStyle name="Navadno 28 20" xfId="2673" xr:uid="{00000000-0005-0000-0000-0000CA080000}"/>
    <cellStyle name="Navadno 28 21" xfId="2674" xr:uid="{00000000-0005-0000-0000-0000CB080000}"/>
    <cellStyle name="Navadno 28 22" xfId="2675" xr:uid="{00000000-0005-0000-0000-0000CC080000}"/>
    <cellStyle name="Navadno 28 23" xfId="2676" xr:uid="{00000000-0005-0000-0000-0000CD080000}"/>
    <cellStyle name="Navadno 28 3" xfId="1085" xr:uid="{00000000-0005-0000-0000-0000CE080000}"/>
    <cellStyle name="Navadno 28 4" xfId="1086" xr:uid="{00000000-0005-0000-0000-0000CF080000}"/>
    <cellStyle name="Navadno 28 5" xfId="1087" xr:uid="{00000000-0005-0000-0000-0000D0080000}"/>
    <cellStyle name="Navadno 28 6" xfId="1088" xr:uid="{00000000-0005-0000-0000-0000D1080000}"/>
    <cellStyle name="Navadno 28 7" xfId="2677" xr:uid="{00000000-0005-0000-0000-0000D2080000}"/>
    <cellStyle name="Navadno 28 8" xfId="2678" xr:uid="{00000000-0005-0000-0000-0000D3080000}"/>
    <cellStyle name="Navadno 28 9" xfId="2679" xr:uid="{00000000-0005-0000-0000-0000D4080000}"/>
    <cellStyle name="Navadno 29" xfId="3706" xr:uid="{5A5A7CCB-EAA2-4CF2-87CE-80F0197F9DBF}"/>
    <cellStyle name="Navadno 29 10" xfId="2680" xr:uid="{00000000-0005-0000-0000-0000D5080000}"/>
    <cellStyle name="Navadno 29 11" xfId="2681" xr:uid="{00000000-0005-0000-0000-0000D6080000}"/>
    <cellStyle name="Navadno 29 12" xfId="2682" xr:uid="{00000000-0005-0000-0000-0000D7080000}"/>
    <cellStyle name="Navadno 29 13" xfId="2683" xr:uid="{00000000-0005-0000-0000-0000D8080000}"/>
    <cellStyle name="Navadno 29 14" xfId="2684" xr:uid="{00000000-0005-0000-0000-0000D9080000}"/>
    <cellStyle name="Navadno 29 15" xfId="2685" xr:uid="{00000000-0005-0000-0000-0000DA080000}"/>
    <cellStyle name="Navadno 29 16" xfId="2686" xr:uid="{00000000-0005-0000-0000-0000DB080000}"/>
    <cellStyle name="Navadno 29 17" xfId="2687" xr:uid="{00000000-0005-0000-0000-0000DC080000}"/>
    <cellStyle name="Navadno 29 18" xfId="2688" xr:uid="{00000000-0005-0000-0000-0000DD080000}"/>
    <cellStyle name="Navadno 29 2" xfId="1089" xr:uid="{00000000-0005-0000-0000-0000DE080000}"/>
    <cellStyle name="Navadno 29 3" xfId="1090" xr:uid="{00000000-0005-0000-0000-0000DF080000}"/>
    <cellStyle name="Navadno 29 4" xfId="1091" xr:uid="{00000000-0005-0000-0000-0000E0080000}"/>
    <cellStyle name="Navadno 29 5" xfId="2689" xr:uid="{00000000-0005-0000-0000-0000E1080000}"/>
    <cellStyle name="Navadno 29 6" xfId="2690" xr:uid="{00000000-0005-0000-0000-0000E2080000}"/>
    <cellStyle name="Navadno 29 7" xfId="2691" xr:uid="{00000000-0005-0000-0000-0000E3080000}"/>
    <cellStyle name="Navadno 29 8" xfId="2692" xr:uid="{00000000-0005-0000-0000-0000E4080000}"/>
    <cellStyle name="Navadno 29 9" xfId="2693" xr:uid="{00000000-0005-0000-0000-0000E5080000}"/>
    <cellStyle name="Navadno 3" xfId="3698" xr:uid="{00000000-0005-0000-0000-0000E6080000}"/>
    <cellStyle name="Navadno 3 10" xfId="1092" xr:uid="{00000000-0005-0000-0000-0000E7080000}"/>
    <cellStyle name="Navadno 3 11" xfId="1685" xr:uid="{00000000-0005-0000-0000-0000E8080000}"/>
    <cellStyle name="Navadno 3 11 18" xfId="3901" xr:uid="{EC12697F-FF42-1742-A756-B528CD5994D2}"/>
    <cellStyle name="Navadno 3 11 2" xfId="2694" xr:uid="{00000000-0005-0000-0000-0000E9080000}"/>
    <cellStyle name="Navadno 3 11 3" xfId="2946" xr:uid="{00000000-0005-0000-0000-0000EA080000}"/>
    <cellStyle name="Navadno 3 11 4" xfId="3713" xr:uid="{08FD13DC-3862-4448-B4B9-FF0B180A21A1}"/>
    <cellStyle name="Navadno 3 111" xfId="3902" xr:uid="{9E50E07A-3EA8-B947-B584-A33CABEC1D2F}"/>
    <cellStyle name="Navadno 3 12" xfId="2695" xr:uid="{00000000-0005-0000-0000-0000EB080000}"/>
    <cellStyle name="Navadno 3 13" xfId="2696" xr:uid="{00000000-0005-0000-0000-0000EC080000}"/>
    <cellStyle name="Navadno 3 14" xfId="2697" xr:uid="{00000000-0005-0000-0000-0000ED080000}"/>
    <cellStyle name="Navadno 3 15" xfId="2698" xr:uid="{00000000-0005-0000-0000-0000EE080000}"/>
    <cellStyle name="Navadno 3 16" xfId="2699" xr:uid="{00000000-0005-0000-0000-0000EF080000}"/>
    <cellStyle name="Navadno 3 17" xfId="2700" xr:uid="{00000000-0005-0000-0000-0000F0080000}"/>
    <cellStyle name="Navadno 3 18" xfId="2701" xr:uid="{00000000-0005-0000-0000-0000F1080000}"/>
    <cellStyle name="Navadno 3 19" xfId="2702" xr:uid="{00000000-0005-0000-0000-0000F2080000}"/>
    <cellStyle name="Navadno 3 2" xfId="1093" xr:uid="{00000000-0005-0000-0000-0000F3080000}"/>
    <cellStyle name="Navadno 3 2 10" xfId="2703" xr:uid="{00000000-0005-0000-0000-0000F4080000}"/>
    <cellStyle name="Navadno 3 2 11" xfId="2704" xr:uid="{00000000-0005-0000-0000-0000F5080000}"/>
    <cellStyle name="Navadno 3 2 12" xfId="2705" xr:uid="{00000000-0005-0000-0000-0000F6080000}"/>
    <cellStyle name="Navadno 3 2 13" xfId="2706" xr:uid="{00000000-0005-0000-0000-0000F7080000}"/>
    <cellStyle name="Navadno 3 2 14" xfId="2707" xr:uid="{00000000-0005-0000-0000-0000F8080000}"/>
    <cellStyle name="Navadno 3 2 15" xfId="2708" xr:uid="{00000000-0005-0000-0000-0000F9080000}"/>
    <cellStyle name="Navadno 3 2 16" xfId="2709" xr:uid="{00000000-0005-0000-0000-0000FA080000}"/>
    <cellStyle name="Navadno 3 2 17" xfId="2710" xr:uid="{00000000-0005-0000-0000-0000FB080000}"/>
    <cellStyle name="Navadno 3 2 18" xfId="2711" xr:uid="{00000000-0005-0000-0000-0000FC080000}"/>
    <cellStyle name="Navadno 3 2 19" xfId="2712" xr:uid="{00000000-0005-0000-0000-0000FD080000}"/>
    <cellStyle name="Navadno 3 2 2" xfId="1094" xr:uid="{00000000-0005-0000-0000-0000FE080000}"/>
    <cellStyle name="Navadno 3 2 2 2" xfId="3893" xr:uid="{6B0D2B68-EC88-2645-93E2-5E047B84833D}"/>
    <cellStyle name="Navadno 3 2 20" xfId="2713" xr:uid="{00000000-0005-0000-0000-0000FF080000}"/>
    <cellStyle name="Navadno 3 2 21" xfId="2714" xr:uid="{00000000-0005-0000-0000-000000090000}"/>
    <cellStyle name="Navadno 3 2 22" xfId="2715" xr:uid="{00000000-0005-0000-0000-000001090000}"/>
    <cellStyle name="Navadno 3 2 23" xfId="2716" xr:uid="{00000000-0005-0000-0000-000002090000}"/>
    <cellStyle name="Navadno 3 2 3" xfId="1095" xr:uid="{00000000-0005-0000-0000-000003090000}"/>
    <cellStyle name="Navadno 3 2 4" xfId="1096" xr:uid="{00000000-0005-0000-0000-000004090000}"/>
    <cellStyle name="Navadno 3 2 5" xfId="1097" xr:uid="{00000000-0005-0000-0000-000005090000}"/>
    <cellStyle name="Navadno 3 2 6" xfId="1098" xr:uid="{00000000-0005-0000-0000-000006090000}"/>
    <cellStyle name="Navadno 3 2 7" xfId="2717" xr:uid="{00000000-0005-0000-0000-000007090000}"/>
    <cellStyle name="Navadno 3 2 8" xfId="2718" xr:uid="{00000000-0005-0000-0000-000008090000}"/>
    <cellStyle name="Navadno 3 2 9" xfId="2719" xr:uid="{00000000-0005-0000-0000-000009090000}"/>
    <cellStyle name="Navadno 3 20" xfId="2720" xr:uid="{00000000-0005-0000-0000-00000A090000}"/>
    <cellStyle name="Navadno 3 21" xfId="2721" xr:uid="{00000000-0005-0000-0000-00000B090000}"/>
    <cellStyle name="Navadno 3 22" xfId="2722" xr:uid="{00000000-0005-0000-0000-00000C090000}"/>
    <cellStyle name="Navadno 3 23" xfId="2723" xr:uid="{00000000-0005-0000-0000-00000D090000}"/>
    <cellStyle name="Navadno 3 24" xfId="2724" xr:uid="{00000000-0005-0000-0000-00000E090000}"/>
    <cellStyle name="Navadno 3 25" xfId="3891" xr:uid="{1613BFBB-0BB0-4D8E-8335-4508ED389393}"/>
    <cellStyle name="Navadno 3 3" xfId="1099" xr:uid="{00000000-0005-0000-0000-00000F090000}"/>
    <cellStyle name="Navadno 3 3 2" xfId="1100" xr:uid="{00000000-0005-0000-0000-000010090000}"/>
    <cellStyle name="Navadno 3 3 3" xfId="1101" xr:uid="{00000000-0005-0000-0000-000011090000}"/>
    <cellStyle name="Navadno 3 3 4" xfId="1102" xr:uid="{00000000-0005-0000-0000-000012090000}"/>
    <cellStyle name="Navadno 3 3 5" xfId="1103" xr:uid="{00000000-0005-0000-0000-000013090000}"/>
    <cellStyle name="Navadno 3 3 6" xfId="1104" xr:uid="{00000000-0005-0000-0000-000014090000}"/>
    <cellStyle name="Navadno 3 3 7" xfId="2725" xr:uid="{00000000-0005-0000-0000-000015090000}"/>
    <cellStyle name="Navadno 3 3 8" xfId="2726" xr:uid="{00000000-0005-0000-0000-000016090000}"/>
    <cellStyle name="Navadno 3 4" xfId="1105" xr:uid="{00000000-0005-0000-0000-000017090000}"/>
    <cellStyle name="Navadno 3 4 2" xfId="1106" xr:uid="{00000000-0005-0000-0000-000018090000}"/>
    <cellStyle name="Navadno 3 4 3" xfId="1107" xr:uid="{00000000-0005-0000-0000-000019090000}"/>
    <cellStyle name="Navadno 3 4 4" xfId="1108" xr:uid="{00000000-0005-0000-0000-00001A090000}"/>
    <cellStyle name="Navadno 3 4 5" xfId="1109" xr:uid="{00000000-0005-0000-0000-00001B090000}"/>
    <cellStyle name="Navadno 3 4 6" xfId="1110" xr:uid="{00000000-0005-0000-0000-00001C090000}"/>
    <cellStyle name="Navadno 3 5" xfId="1111" xr:uid="{00000000-0005-0000-0000-00001D090000}"/>
    <cellStyle name="Navadno 3 5 2" xfId="1112" xr:uid="{00000000-0005-0000-0000-00001E090000}"/>
    <cellStyle name="Navadno 3 5 3" xfId="1113" xr:uid="{00000000-0005-0000-0000-00001F090000}"/>
    <cellStyle name="Navadno 3 5 4" xfId="1114" xr:uid="{00000000-0005-0000-0000-000020090000}"/>
    <cellStyle name="Navadno 3 5 5" xfId="1115" xr:uid="{00000000-0005-0000-0000-000021090000}"/>
    <cellStyle name="Navadno 3 5 6" xfId="1116" xr:uid="{00000000-0005-0000-0000-000022090000}"/>
    <cellStyle name="Navadno 3 6" xfId="1117" xr:uid="{00000000-0005-0000-0000-000023090000}"/>
    <cellStyle name="Navadno 3 6 2" xfId="1118" xr:uid="{00000000-0005-0000-0000-000024090000}"/>
    <cellStyle name="Navadno 3 6 3" xfId="1119" xr:uid="{00000000-0005-0000-0000-000025090000}"/>
    <cellStyle name="Navadno 3 6 4" xfId="1120" xr:uid="{00000000-0005-0000-0000-000026090000}"/>
    <cellStyle name="Navadno 3 6 5" xfId="1121" xr:uid="{00000000-0005-0000-0000-000027090000}"/>
    <cellStyle name="Navadno 3 6 6" xfId="1122" xr:uid="{00000000-0005-0000-0000-000028090000}"/>
    <cellStyle name="Navadno 3 7" xfId="1123" xr:uid="{00000000-0005-0000-0000-000029090000}"/>
    <cellStyle name="Navadno 3 7 2" xfId="1124" xr:uid="{00000000-0005-0000-0000-00002A090000}"/>
    <cellStyle name="Navadno 3 7 3" xfId="1125" xr:uid="{00000000-0005-0000-0000-00002B090000}"/>
    <cellStyle name="Navadno 3 7 4" xfId="1126" xr:uid="{00000000-0005-0000-0000-00002C090000}"/>
    <cellStyle name="Navadno 3 7 5" xfId="1127" xr:uid="{00000000-0005-0000-0000-00002D090000}"/>
    <cellStyle name="Navadno 3 7 6" xfId="1128" xr:uid="{00000000-0005-0000-0000-00002E090000}"/>
    <cellStyle name="Navadno 3 8" xfId="1129" xr:uid="{00000000-0005-0000-0000-00002F090000}"/>
    <cellStyle name="Navadno 3 9" xfId="1130" xr:uid="{00000000-0005-0000-0000-000030090000}"/>
    <cellStyle name="Navadno 30" xfId="1131" xr:uid="{00000000-0005-0000-0000-000031090000}"/>
    <cellStyle name="Navadno 30 10" xfId="2727" xr:uid="{00000000-0005-0000-0000-000032090000}"/>
    <cellStyle name="Navadno 30 11" xfId="2728" xr:uid="{00000000-0005-0000-0000-000033090000}"/>
    <cellStyle name="Navadno 30 12" xfId="2729" xr:uid="{00000000-0005-0000-0000-000034090000}"/>
    <cellStyle name="Navadno 30 13" xfId="2730" xr:uid="{00000000-0005-0000-0000-000035090000}"/>
    <cellStyle name="Navadno 30 14" xfId="2731" xr:uid="{00000000-0005-0000-0000-000036090000}"/>
    <cellStyle name="Navadno 30 15" xfId="2732" xr:uid="{00000000-0005-0000-0000-000037090000}"/>
    <cellStyle name="Navadno 30 16" xfId="2733" xr:uid="{00000000-0005-0000-0000-000038090000}"/>
    <cellStyle name="Navadno 30 17" xfId="2734" xr:uid="{00000000-0005-0000-0000-000039090000}"/>
    <cellStyle name="Navadno 30 18" xfId="2735" xr:uid="{00000000-0005-0000-0000-00003A090000}"/>
    <cellStyle name="Navadno 30 19" xfId="2736" xr:uid="{00000000-0005-0000-0000-00003B090000}"/>
    <cellStyle name="Navadno 30 2" xfId="1132" xr:uid="{00000000-0005-0000-0000-00003C090000}"/>
    <cellStyle name="Navadno 30 20" xfId="2737" xr:uid="{00000000-0005-0000-0000-00003D090000}"/>
    <cellStyle name="Navadno 30 21" xfId="2738" xr:uid="{00000000-0005-0000-0000-00003E090000}"/>
    <cellStyle name="Navadno 30 22" xfId="2739" xr:uid="{00000000-0005-0000-0000-00003F090000}"/>
    <cellStyle name="Navadno 30 23" xfId="2740" xr:uid="{00000000-0005-0000-0000-000040090000}"/>
    <cellStyle name="Navadno 30 3" xfId="1133" xr:uid="{00000000-0005-0000-0000-000041090000}"/>
    <cellStyle name="Navadno 30 4" xfId="1134" xr:uid="{00000000-0005-0000-0000-000042090000}"/>
    <cellStyle name="Navadno 30 5" xfId="1135" xr:uid="{00000000-0005-0000-0000-000043090000}"/>
    <cellStyle name="Navadno 30 6" xfId="1136" xr:uid="{00000000-0005-0000-0000-000044090000}"/>
    <cellStyle name="Navadno 30 7" xfId="2741" xr:uid="{00000000-0005-0000-0000-000045090000}"/>
    <cellStyle name="Navadno 30 8" xfId="2742" xr:uid="{00000000-0005-0000-0000-000046090000}"/>
    <cellStyle name="Navadno 30 9" xfId="2743" xr:uid="{00000000-0005-0000-0000-000047090000}"/>
    <cellStyle name="Navadno 31" xfId="3707" xr:uid="{BA9E1AF5-8CA7-43FC-9592-EA1FA6ABB859}"/>
    <cellStyle name="Navadno 31 10" xfId="2745" xr:uid="{00000000-0005-0000-0000-000048090000}"/>
    <cellStyle name="Navadno 31 11" xfId="2746" xr:uid="{00000000-0005-0000-0000-000049090000}"/>
    <cellStyle name="Navadno 31 12" xfId="2747" xr:uid="{00000000-0005-0000-0000-00004A090000}"/>
    <cellStyle name="Navadno 31 13" xfId="2748" xr:uid="{00000000-0005-0000-0000-00004B090000}"/>
    <cellStyle name="Navadno 31 14" xfId="2749" xr:uid="{00000000-0005-0000-0000-00004C090000}"/>
    <cellStyle name="Navadno 31 15" xfId="2750" xr:uid="{00000000-0005-0000-0000-00004D090000}"/>
    <cellStyle name="Navadno 31 16" xfId="2744" xr:uid="{00000000-0005-0000-0000-00004E090000}"/>
    <cellStyle name="Navadno 31 2" xfId="2751" xr:uid="{00000000-0005-0000-0000-00004F090000}"/>
    <cellStyle name="Navadno 31 3" xfId="2752" xr:uid="{00000000-0005-0000-0000-000050090000}"/>
    <cellStyle name="Navadno 31 4" xfId="2753" xr:uid="{00000000-0005-0000-0000-000051090000}"/>
    <cellStyle name="Navadno 31 5" xfId="2754" xr:uid="{00000000-0005-0000-0000-000052090000}"/>
    <cellStyle name="Navadno 31 6" xfId="2755" xr:uid="{00000000-0005-0000-0000-000053090000}"/>
    <cellStyle name="Navadno 31 7" xfId="2756" xr:uid="{00000000-0005-0000-0000-000054090000}"/>
    <cellStyle name="Navadno 31 8" xfId="2757" xr:uid="{00000000-0005-0000-0000-000055090000}"/>
    <cellStyle name="Navadno 31 9" xfId="2758" xr:uid="{00000000-0005-0000-0000-000056090000}"/>
    <cellStyle name="Navadno 32" xfId="3708" xr:uid="{E4AF96BB-1E43-462E-BE61-ACEC622EDC8B}"/>
    <cellStyle name="Navadno 32 10" xfId="2759" xr:uid="{00000000-0005-0000-0000-000057090000}"/>
    <cellStyle name="Navadno 32 11" xfId="2760" xr:uid="{00000000-0005-0000-0000-000058090000}"/>
    <cellStyle name="Navadno 32 12" xfId="2761" xr:uid="{00000000-0005-0000-0000-000059090000}"/>
    <cellStyle name="Navadno 32 13" xfId="2762" xr:uid="{00000000-0005-0000-0000-00005A090000}"/>
    <cellStyle name="Navadno 32 14" xfId="2763" xr:uid="{00000000-0005-0000-0000-00005B090000}"/>
    <cellStyle name="Navadno 32 15" xfId="2764" xr:uid="{00000000-0005-0000-0000-00005C090000}"/>
    <cellStyle name="Navadno 32 16" xfId="2765" xr:uid="{00000000-0005-0000-0000-00005D090000}"/>
    <cellStyle name="Navadno 32 17" xfId="2766" xr:uid="{00000000-0005-0000-0000-00005E090000}"/>
    <cellStyle name="Navadno 32 18" xfId="2767" xr:uid="{00000000-0005-0000-0000-00005F090000}"/>
    <cellStyle name="Navadno 32 2" xfId="1137" xr:uid="{00000000-0005-0000-0000-000060090000}"/>
    <cellStyle name="Navadno 32 3" xfId="1138" xr:uid="{00000000-0005-0000-0000-000061090000}"/>
    <cellStyle name="Navadno 32 4" xfId="1139" xr:uid="{00000000-0005-0000-0000-000062090000}"/>
    <cellStyle name="Navadno 32 5" xfId="2768" xr:uid="{00000000-0005-0000-0000-000063090000}"/>
    <cellStyle name="Navadno 32 6" xfId="2769" xr:uid="{00000000-0005-0000-0000-000064090000}"/>
    <cellStyle name="Navadno 32 7" xfId="2770" xr:uid="{00000000-0005-0000-0000-000065090000}"/>
    <cellStyle name="Navadno 32 8" xfId="2771" xr:uid="{00000000-0005-0000-0000-000066090000}"/>
    <cellStyle name="Navadno 32 9" xfId="2772" xr:uid="{00000000-0005-0000-0000-000067090000}"/>
    <cellStyle name="Navadno 33" xfId="1140" xr:uid="{00000000-0005-0000-0000-000068090000}"/>
    <cellStyle name="Navadno 33 10" xfId="2773" xr:uid="{00000000-0005-0000-0000-000069090000}"/>
    <cellStyle name="Navadno 33 11" xfId="2774" xr:uid="{00000000-0005-0000-0000-00006A090000}"/>
    <cellStyle name="Navadno 33 12" xfId="2775" xr:uid="{00000000-0005-0000-0000-00006B090000}"/>
    <cellStyle name="Navadno 33 13" xfId="2776" xr:uid="{00000000-0005-0000-0000-00006C090000}"/>
    <cellStyle name="Navadno 33 14" xfId="2777" xr:uid="{00000000-0005-0000-0000-00006D090000}"/>
    <cellStyle name="Navadno 33 15" xfId="2778" xr:uid="{00000000-0005-0000-0000-00006E090000}"/>
    <cellStyle name="Navadno 33 16" xfId="2779" xr:uid="{00000000-0005-0000-0000-00006F090000}"/>
    <cellStyle name="Navadno 33 17" xfId="2780" xr:uid="{00000000-0005-0000-0000-000070090000}"/>
    <cellStyle name="Navadno 33 18" xfId="2781" xr:uid="{00000000-0005-0000-0000-000071090000}"/>
    <cellStyle name="Navadno 33 19" xfId="2782" xr:uid="{00000000-0005-0000-0000-000072090000}"/>
    <cellStyle name="Navadno 33 2" xfId="1141" xr:uid="{00000000-0005-0000-0000-000073090000}"/>
    <cellStyle name="Navadno 33 20" xfId="2783" xr:uid="{00000000-0005-0000-0000-000074090000}"/>
    <cellStyle name="Navadno 33 21" xfId="2784" xr:uid="{00000000-0005-0000-0000-000075090000}"/>
    <cellStyle name="Navadno 33 22" xfId="2785" xr:uid="{00000000-0005-0000-0000-000076090000}"/>
    <cellStyle name="Navadno 33 23" xfId="2786" xr:uid="{00000000-0005-0000-0000-000077090000}"/>
    <cellStyle name="Navadno 33 3" xfId="1142" xr:uid="{00000000-0005-0000-0000-000078090000}"/>
    <cellStyle name="Navadno 33 4" xfId="1143" xr:uid="{00000000-0005-0000-0000-000079090000}"/>
    <cellStyle name="Navadno 33 5" xfId="1144" xr:uid="{00000000-0005-0000-0000-00007A090000}"/>
    <cellStyle name="Navadno 33 6" xfId="1145" xr:uid="{00000000-0005-0000-0000-00007B090000}"/>
    <cellStyle name="Navadno 33 7" xfId="2788" xr:uid="{00000000-0005-0000-0000-00007C090000}"/>
    <cellStyle name="Navadno 33 8" xfId="2789" xr:uid="{00000000-0005-0000-0000-00007D090000}"/>
    <cellStyle name="Navadno 33 9" xfId="2790" xr:uid="{00000000-0005-0000-0000-00007E090000}"/>
    <cellStyle name="Navadno 34" xfId="3709" xr:uid="{017FDCA7-1B07-4789-9825-47CC29C995F6}"/>
    <cellStyle name="Navadno 34 10" xfId="2791" xr:uid="{00000000-0005-0000-0000-00007F090000}"/>
    <cellStyle name="Navadno 34 11" xfId="2792" xr:uid="{00000000-0005-0000-0000-000080090000}"/>
    <cellStyle name="Navadno 34 12" xfId="2793" xr:uid="{00000000-0005-0000-0000-000081090000}"/>
    <cellStyle name="Navadno 34 13" xfId="2794" xr:uid="{00000000-0005-0000-0000-000082090000}"/>
    <cellStyle name="Navadno 34 14" xfId="2795" xr:uid="{00000000-0005-0000-0000-000083090000}"/>
    <cellStyle name="Navadno 34 15" xfId="2796" xr:uid="{00000000-0005-0000-0000-000084090000}"/>
    <cellStyle name="Navadno 34 16" xfId="2797" xr:uid="{00000000-0005-0000-0000-000085090000}"/>
    <cellStyle name="Navadno 34 17" xfId="2798" xr:uid="{00000000-0005-0000-0000-000086090000}"/>
    <cellStyle name="Navadno 34 18" xfId="2799" xr:uid="{00000000-0005-0000-0000-000087090000}"/>
    <cellStyle name="Navadno 34 2" xfId="1146" xr:uid="{00000000-0005-0000-0000-000088090000}"/>
    <cellStyle name="Navadno 34 3" xfId="1147" xr:uid="{00000000-0005-0000-0000-000089090000}"/>
    <cellStyle name="Navadno 34 4" xfId="1148" xr:uid="{00000000-0005-0000-0000-00008A090000}"/>
    <cellStyle name="Navadno 34 5" xfId="2800" xr:uid="{00000000-0005-0000-0000-00008B090000}"/>
    <cellStyle name="Navadno 34 6" xfId="2801" xr:uid="{00000000-0005-0000-0000-00008C090000}"/>
    <cellStyle name="Navadno 34 7" xfId="2802" xr:uid="{00000000-0005-0000-0000-00008D090000}"/>
    <cellStyle name="Navadno 34 8" xfId="2803" xr:uid="{00000000-0005-0000-0000-00008E090000}"/>
    <cellStyle name="Navadno 34 9" xfId="2804" xr:uid="{00000000-0005-0000-0000-00008F090000}"/>
    <cellStyle name="Navadno 35" xfId="3710" xr:uid="{F09F3EA7-B89B-4F48-9074-FD59C86BA9D3}"/>
    <cellStyle name="Navadno 35 10" xfId="2805" xr:uid="{00000000-0005-0000-0000-000090090000}"/>
    <cellStyle name="Navadno 35 11" xfId="2806" xr:uid="{00000000-0005-0000-0000-000091090000}"/>
    <cellStyle name="Navadno 35 12" xfId="2807" xr:uid="{00000000-0005-0000-0000-000092090000}"/>
    <cellStyle name="Navadno 35 13" xfId="2808" xr:uid="{00000000-0005-0000-0000-000093090000}"/>
    <cellStyle name="Navadno 35 14" xfId="2809" xr:uid="{00000000-0005-0000-0000-000094090000}"/>
    <cellStyle name="Navadno 35 15" xfId="2810" xr:uid="{00000000-0005-0000-0000-000095090000}"/>
    <cellStyle name="Navadno 35 16" xfId="2811" xr:uid="{00000000-0005-0000-0000-000096090000}"/>
    <cellStyle name="Navadno 35 17" xfId="2812" xr:uid="{00000000-0005-0000-0000-000097090000}"/>
    <cellStyle name="Navadno 35 18" xfId="2813" xr:uid="{00000000-0005-0000-0000-000098090000}"/>
    <cellStyle name="Navadno 35 2" xfId="1149" xr:uid="{00000000-0005-0000-0000-000099090000}"/>
    <cellStyle name="Navadno 35 3" xfId="1150" xr:uid="{00000000-0005-0000-0000-00009A090000}"/>
    <cellStyle name="Navadno 35 4" xfId="1151" xr:uid="{00000000-0005-0000-0000-00009B090000}"/>
    <cellStyle name="Navadno 35 5" xfId="2814" xr:uid="{00000000-0005-0000-0000-00009C090000}"/>
    <cellStyle name="Navadno 35 6" xfId="2815" xr:uid="{00000000-0005-0000-0000-00009D090000}"/>
    <cellStyle name="Navadno 35 7" xfId="2816" xr:uid="{00000000-0005-0000-0000-00009E090000}"/>
    <cellStyle name="Navadno 35 8" xfId="2817" xr:uid="{00000000-0005-0000-0000-00009F090000}"/>
    <cellStyle name="Navadno 35 9" xfId="2818" xr:uid="{00000000-0005-0000-0000-0000A0090000}"/>
    <cellStyle name="Navadno 36" xfId="3711" xr:uid="{457C2B60-9E50-4FCB-BCEC-074CC27E2E1D}"/>
    <cellStyle name="Navadno 36 10" xfId="2820" xr:uid="{00000000-0005-0000-0000-0000A1090000}"/>
    <cellStyle name="Navadno 36 11" xfId="2821" xr:uid="{00000000-0005-0000-0000-0000A2090000}"/>
    <cellStyle name="Navadno 36 12" xfId="2822" xr:uid="{00000000-0005-0000-0000-0000A3090000}"/>
    <cellStyle name="Navadno 36 13" xfId="2823" xr:uid="{00000000-0005-0000-0000-0000A4090000}"/>
    <cellStyle name="Navadno 36 14" xfId="2824" xr:uid="{00000000-0005-0000-0000-0000A5090000}"/>
    <cellStyle name="Navadno 36 15" xfId="2825" xr:uid="{00000000-0005-0000-0000-0000A6090000}"/>
    <cellStyle name="Navadno 36 16" xfId="2819" xr:uid="{00000000-0005-0000-0000-0000A7090000}"/>
    <cellStyle name="Navadno 36 2" xfId="2826" xr:uid="{00000000-0005-0000-0000-0000A8090000}"/>
    <cellStyle name="Navadno 36 3" xfId="2827" xr:uid="{00000000-0005-0000-0000-0000A9090000}"/>
    <cellStyle name="Navadno 36 4" xfId="2828" xr:uid="{00000000-0005-0000-0000-0000AA090000}"/>
    <cellStyle name="Navadno 36 5" xfId="2829" xr:uid="{00000000-0005-0000-0000-0000AB090000}"/>
    <cellStyle name="Navadno 36 6" xfId="2830" xr:uid="{00000000-0005-0000-0000-0000AC090000}"/>
    <cellStyle name="Navadno 36 7" xfId="2831" xr:uid="{00000000-0005-0000-0000-0000AD090000}"/>
    <cellStyle name="Navadno 36 8" xfId="2832" xr:uid="{00000000-0005-0000-0000-0000AE090000}"/>
    <cellStyle name="Navadno 36 9" xfId="2833" xr:uid="{00000000-0005-0000-0000-0000AF090000}"/>
    <cellStyle name="Navadno 37" xfId="3712" xr:uid="{8FB60CAA-9DE9-4799-8AE9-A44B29EE1B64}"/>
    <cellStyle name="Navadno 37 10" xfId="2835" xr:uid="{00000000-0005-0000-0000-0000B0090000}"/>
    <cellStyle name="Navadno 37 10 2" xfId="3803" xr:uid="{AFF75689-87A8-4D83-B7A1-E3C55E03D678}"/>
    <cellStyle name="Navadno 37 11" xfId="2836" xr:uid="{00000000-0005-0000-0000-0000B1090000}"/>
    <cellStyle name="Navadno 37 11 2" xfId="3804" xr:uid="{D7CEEB39-AD5C-4D00-BBC7-54F70058872A}"/>
    <cellStyle name="Navadno 37 12" xfId="2837" xr:uid="{00000000-0005-0000-0000-0000B2090000}"/>
    <cellStyle name="Navadno 37 12 2" xfId="3805" xr:uid="{72705067-000D-434C-97C9-F4B9DFD11C66}"/>
    <cellStyle name="Navadno 37 13" xfId="2838" xr:uid="{00000000-0005-0000-0000-0000B3090000}"/>
    <cellStyle name="Navadno 37 13 2" xfId="3806" xr:uid="{588280D6-C862-4F3A-85AF-F926F5219A50}"/>
    <cellStyle name="Navadno 37 14" xfId="2839" xr:uid="{00000000-0005-0000-0000-0000B4090000}"/>
    <cellStyle name="Navadno 37 14 2" xfId="3807" xr:uid="{D5CFFF02-B8B0-4D02-A475-AC4ACC335DFE}"/>
    <cellStyle name="Navadno 37 15" xfId="2840" xr:uid="{00000000-0005-0000-0000-0000B5090000}"/>
    <cellStyle name="Navadno 37 15 2" xfId="3808" xr:uid="{829BD025-E75B-4947-9E9F-285894C6E3B6}"/>
    <cellStyle name="Navadno 37 16" xfId="2841" xr:uid="{00000000-0005-0000-0000-0000B6090000}"/>
    <cellStyle name="Navadno 37 16 2" xfId="3809" xr:uid="{823D3E38-09B3-4EBD-B17C-625A3AAC4598}"/>
    <cellStyle name="Navadno 37 17" xfId="2834" xr:uid="{00000000-0005-0000-0000-0000B7090000}"/>
    <cellStyle name="Navadno 37 2" xfId="2842" xr:uid="{00000000-0005-0000-0000-0000B8090000}"/>
    <cellStyle name="Navadno 37 2 2" xfId="3810" xr:uid="{F6BF286D-BDD9-44C0-AAB2-84B3CA729F28}"/>
    <cellStyle name="Navadno 37 3" xfId="2843" xr:uid="{00000000-0005-0000-0000-0000B9090000}"/>
    <cellStyle name="Navadno 37 3 2" xfId="3811" xr:uid="{18293A28-224E-47E6-B37E-83FE9954FBC4}"/>
    <cellStyle name="Navadno 37 4" xfId="2844" xr:uid="{00000000-0005-0000-0000-0000BA090000}"/>
    <cellStyle name="Navadno 37 4 2" xfId="3812" xr:uid="{D5DF3AB4-02D2-4D8C-B573-2B24FB827211}"/>
    <cellStyle name="Navadno 37 5" xfId="2845" xr:uid="{00000000-0005-0000-0000-0000BB090000}"/>
    <cellStyle name="Navadno 37 5 2" xfId="3813" xr:uid="{32353BF1-3E8A-4A62-B698-FFA8BC01AFA8}"/>
    <cellStyle name="Navadno 37 6" xfId="2846" xr:uid="{00000000-0005-0000-0000-0000BC090000}"/>
    <cellStyle name="Navadno 37 6 2" xfId="3814" xr:uid="{4F801D7A-9E0C-420B-A33C-70496DFEC2A8}"/>
    <cellStyle name="Navadno 37 7" xfId="2847" xr:uid="{00000000-0005-0000-0000-0000BD090000}"/>
    <cellStyle name="Navadno 37 7 2" xfId="3815" xr:uid="{315AD9C3-8E60-43AC-A4A2-9F33AEF93B0E}"/>
    <cellStyle name="Navadno 37 8" xfId="2848" xr:uid="{00000000-0005-0000-0000-0000BE090000}"/>
    <cellStyle name="Navadno 37 8 2" xfId="3816" xr:uid="{C83A26CE-F4B1-4A10-AE08-FE294A2B7970}"/>
    <cellStyle name="Navadno 37 9" xfId="2849" xr:uid="{00000000-0005-0000-0000-0000BF090000}"/>
    <cellStyle name="Navadno 37 9 2" xfId="3817" xr:uid="{34BEF98C-C842-43B3-B216-A466AD8C1F0B}"/>
    <cellStyle name="Navadno 38" xfId="1152" xr:uid="{00000000-0005-0000-0000-0000C0090000}"/>
    <cellStyle name="Navadno 38 10" xfId="2850" xr:uid="{00000000-0005-0000-0000-0000C1090000}"/>
    <cellStyle name="Navadno 38 11" xfId="2851" xr:uid="{00000000-0005-0000-0000-0000C2090000}"/>
    <cellStyle name="Navadno 38 12" xfId="2852" xr:uid="{00000000-0005-0000-0000-0000C3090000}"/>
    <cellStyle name="Navadno 38 13" xfId="2853" xr:uid="{00000000-0005-0000-0000-0000C4090000}"/>
    <cellStyle name="Navadno 38 14" xfId="2854" xr:uid="{00000000-0005-0000-0000-0000C5090000}"/>
    <cellStyle name="Navadno 38 15" xfId="2855" xr:uid="{00000000-0005-0000-0000-0000C6090000}"/>
    <cellStyle name="Navadno 38 16" xfId="2856" xr:uid="{00000000-0005-0000-0000-0000C7090000}"/>
    <cellStyle name="Navadno 38 17" xfId="2857" xr:uid="{00000000-0005-0000-0000-0000C8090000}"/>
    <cellStyle name="Navadno 38 18" xfId="2858" xr:uid="{00000000-0005-0000-0000-0000C9090000}"/>
    <cellStyle name="Navadno 38 19" xfId="2859" xr:uid="{00000000-0005-0000-0000-0000CA090000}"/>
    <cellStyle name="Navadno 38 2" xfId="1153" xr:uid="{00000000-0005-0000-0000-0000CB090000}"/>
    <cellStyle name="Navadno 38 20" xfId="2860" xr:uid="{00000000-0005-0000-0000-0000CC090000}"/>
    <cellStyle name="Navadno 38 21" xfId="2861" xr:uid="{00000000-0005-0000-0000-0000CD090000}"/>
    <cellStyle name="Navadno 38 22" xfId="2862" xr:uid="{00000000-0005-0000-0000-0000CE090000}"/>
    <cellStyle name="Navadno 38 23" xfId="2863" xr:uid="{00000000-0005-0000-0000-0000CF090000}"/>
    <cellStyle name="Navadno 38 3" xfId="1154" xr:uid="{00000000-0005-0000-0000-0000D0090000}"/>
    <cellStyle name="Navadno 38 4" xfId="1155" xr:uid="{00000000-0005-0000-0000-0000D1090000}"/>
    <cellStyle name="Navadno 38 5" xfId="1156" xr:uid="{00000000-0005-0000-0000-0000D2090000}"/>
    <cellStyle name="Navadno 38 6" xfId="1157" xr:uid="{00000000-0005-0000-0000-0000D3090000}"/>
    <cellStyle name="Navadno 38 7" xfId="2864" xr:uid="{00000000-0005-0000-0000-0000D4090000}"/>
    <cellStyle name="Navadno 38 8" xfId="2865" xr:uid="{00000000-0005-0000-0000-0000D5090000}"/>
    <cellStyle name="Navadno 38 9" xfId="2866" xr:uid="{00000000-0005-0000-0000-0000D6090000}"/>
    <cellStyle name="Navadno 39" xfId="1158" xr:uid="{00000000-0005-0000-0000-0000D7090000}"/>
    <cellStyle name="Navadno 39 10" xfId="2867" xr:uid="{00000000-0005-0000-0000-0000D8090000}"/>
    <cellStyle name="Navadno 39 11" xfId="2868" xr:uid="{00000000-0005-0000-0000-0000D9090000}"/>
    <cellStyle name="Navadno 39 12" xfId="2869" xr:uid="{00000000-0005-0000-0000-0000DA090000}"/>
    <cellStyle name="Navadno 39 13" xfId="2870" xr:uid="{00000000-0005-0000-0000-0000DB090000}"/>
    <cellStyle name="Navadno 39 14" xfId="2871" xr:uid="{00000000-0005-0000-0000-0000DC090000}"/>
    <cellStyle name="Navadno 39 15" xfId="2872" xr:uid="{00000000-0005-0000-0000-0000DD090000}"/>
    <cellStyle name="Navadno 39 16" xfId="2873" xr:uid="{00000000-0005-0000-0000-0000DE090000}"/>
    <cellStyle name="Navadno 39 17" xfId="2874" xr:uid="{00000000-0005-0000-0000-0000DF090000}"/>
    <cellStyle name="Navadno 39 18" xfId="2875" xr:uid="{00000000-0005-0000-0000-0000E0090000}"/>
    <cellStyle name="Navadno 39 19" xfId="2876" xr:uid="{00000000-0005-0000-0000-0000E1090000}"/>
    <cellStyle name="Navadno 39 2" xfId="1159" xr:uid="{00000000-0005-0000-0000-0000E2090000}"/>
    <cellStyle name="Navadno 39 20" xfId="2877" xr:uid="{00000000-0005-0000-0000-0000E3090000}"/>
    <cellStyle name="Navadno 39 21" xfId="2878" xr:uid="{00000000-0005-0000-0000-0000E4090000}"/>
    <cellStyle name="Navadno 39 22" xfId="2879" xr:uid="{00000000-0005-0000-0000-0000E5090000}"/>
    <cellStyle name="Navadno 39 23" xfId="2880" xr:uid="{00000000-0005-0000-0000-0000E6090000}"/>
    <cellStyle name="Navadno 39 3" xfId="1160" xr:uid="{00000000-0005-0000-0000-0000E7090000}"/>
    <cellStyle name="Navadno 39 4" xfId="1161" xr:uid="{00000000-0005-0000-0000-0000E8090000}"/>
    <cellStyle name="Navadno 39 5" xfId="1162" xr:uid="{00000000-0005-0000-0000-0000E9090000}"/>
    <cellStyle name="Navadno 39 6" xfId="1163" xr:uid="{00000000-0005-0000-0000-0000EA090000}"/>
    <cellStyle name="Navadno 39 7" xfId="2881" xr:uid="{00000000-0005-0000-0000-0000EB090000}"/>
    <cellStyle name="Navadno 39 8" xfId="2882" xr:uid="{00000000-0005-0000-0000-0000EC090000}"/>
    <cellStyle name="Navadno 39 9" xfId="2883" xr:uid="{00000000-0005-0000-0000-0000ED090000}"/>
    <cellStyle name="Navadno 4" xfId="3699" xr:uid="{00000000-0005-0000-0000-0000EE090000}"/>
    <cellStyle name="Navadno 4 10" xfId="1164" xr:uid="{00000000-0005-0000-0000-0000EF090000}"/>
    <cellStyle name="Navadno 4 11" xfId="2884" xr:uid="{00000000-0005-0000-0000-0000F0090000}"/>
    <cellStyle name="Navadno 4 11 2" xfId="2975" xr:uid="{00000000-0005-0000-0000-0000F1090000}"/>
    <cellStyle name="Navadno 4 12" xfId="2885" xr:uid="{00000000-0005-0000-0000-0000F2090000}"/>
    <cellStyle name="Navadno 4 13" xfId="2886" xr:uid="{00000000-0005-0000-0000-0000F3090000}"/>
    <cellStyle name="Navadno 4 14" xfId="2887" xr:uid="{00000000-0005-0000-0000-0000F4090000}"/>
    <cellStyle name="Navadno 4 15" xfId="2888" xr:uid="{00000000-0005-0000-0000-0000F5090000}"/>
    <cellStyle name="Navadno 4 16" xfId="2889" xr:uid="{00000000-0005-0000-0000-0000F6090000}"/>
    <cellStyle name="Navadno 4 17" xfId="2890" xr:uid="{00000000-0005-0000-0000-0000F7090000}"/>
    <cellStyle name="Navadno 4 18" xfId="2891" xr:uid="{00000000-0005-0000-0000-0000F8090000}"/>
    <cellStyle name="Navadno 4 19" xfId="2892" xr:uid="{00000000-0005-0000-0000-0000F9090000}"/>
    <cellStyle name="Navadno 4 2" xfId="1165" xr:uid="{00000000-0005-0000-0000-0000FA090000}"/>
    <cellStyle name="Navadno 4 2 10" xfId="2893" xr:uid="{00000000-0005-0000-0000-0000FB090000}"/>
    <cellStyle name="Navadno 4 2 11" xfId="2894" xr:uid="{00000000-0005-0000-0000-0000FC090000}"/>
    <cellStyle name="Navadno 4 2 12" xfId="2895" xr:uid="{00000000-0005-0000-0000-0000FD090000}"/>
    <cellStyle name="Navadno 4 2 13" xfId="2896" xr:uid="{00000000-0005-0000-0000-0000FE090000}"/>
    <cellStyle name="Navadno 4 2 14" xfId="2897" xr:uid="{00000000-0005-0000-0000-0000FF090000}"/>
    <cellStyle name="Navadno 4 2 15" xfId="2898" xr:uid="{00000000-0005-0000-0000-0000000A0000}"/>
    <cellStyle name="Navadno 4 2 16" xfId="2899" xr:uid="{00000000-0005-0000-0000-0000010A0000}"/>
    <cellStyle name="Navadno 4 2 17" xfId="2900" xr:uid="{00000000-0005-0000-0000-0000020A0000}"/>
    <cellStyle name="Navadno 4 2 18" xfId="2901" xr:uid="{00000000-0005-0000-0000-0000030A0000}"/>
    <cellStyle name="Navadno 4 2 19" xfId="2902" xr:uid="{00000000-0005-0000-0000-0000040A0000}"/>
    <cellStyle name="Navadno 4 2 2" xfId="1166" xr:uid="{00000000-0005-0000-0000-0000050A0000}"/>
    <cellStyle name="Navadno 4 2 20" xfId="2903" xr:uid="{00000000-0005-0000-0000-0000060A0000}"/>
    <cellStyle name="Navadno 4 2 21" xfId="2904" xr:uid="{00000000-0005-0000-0000-0000070A0000}"/>
    <cellStyle name="Navadno 4 2 22" xfId="2905" xr:uid="{00000000-0005-0000-0000-0000080A0000}"/>
    <cellStyle name="Navadno 4 2 23" xfId="2906" xr:uid="{00000000-0005-0000-0000-0000090A0000}"/>
    <cellStyle name="Navadno 4 2 3" xfId="1167" xr:uid="{00000000-0005-0000-0000-00000A0A0000}"/>
    <cellStyle name="Navadno 4 2 4" xfId="1168" xr:uid="{00000000-0005-0000-0000-00000B0A0000}"/>
    <cellStyle name="Navadno 4 2 5" xfId="1169" xr:uid="{00000000-0005-0000-0000-00000C0A0000}"/>
    <cellStyle name="Navadno 4 2 6" xfId="1170" xr:uid="{00000000-0005-0000-0000-00000D0A0000}"/>
    <cellStyle name="Navadno 4 2 7" xfId="2907" xr:uid="{00000000-0005-0000-0000-00000E0A0000}"/>
    <cellStyle name="Navadno 4 2 8" xfId="2908" xr:uid="{00000000-0005-0000-0000-00000F0A0000}"/>
    <cellStyle name="Navadno 4 2 9" xfId="2909" xr:uid="{00000000-0005-0000-0000-0000100A0000}"/>
    <cellStyle name="Navadno 4 20" xfId="2910" xr:uid="{00000000-0005-0000-0000-0000110A0000}"/>
    <cellStyle name="Navadno 4 21" xfId="2911" xr:uid="{00000000-0005-0000-0000-0000120A0000}"/>
    <cellStyle name="Navadno 4 22" xfId="2912" xr:uid="{00000000-0005-0000-0000-0000130A0000}"/>
    <cellStyle name="Navadno 4 23" xfId="2913" xr:uid="{00000000-0005-0000-0000-0000140A0000}"/>
    <cellStyle name="Navadno 4 24" xfId="2914" xr:uid="{00000000-0005-0000-0000-0000150A0000}"/>
    <cellStyle name="Navadno 4 3" xfId="1171" xr:uid="{00000000-0005-0000-0000-0000160A0000}"/>
    <cellStyle name="Navadno 4 3 2" xfId="1172" xr:uid="{00000000-0005-0000-0000-0000170A0000}"/>
    <cellStyle name="Navadno 4 3 3" xfId="1173" xr:uid="{00000000-0005-0000-0000-0000180A0000}"/>
    <cellStyle name="Navadno 4 3 4" xfId="1174" xr:uid="{00000000-0005-0000-0000-0000190A0000}"/>
    <cellStyle name="Navadno 4 3 5" xfId="1175" xr:uid="{00000000-0005-0000-0000-00001A0A0000}"/>
    <cellStyle name="Navadno 4 3 6" xfId="1176" xr:uid="{00000000-0005-0000-0000-00001B0A0000}"/>
    <cellStyle name="Navadno 4 3 7" xfId="2915" xr:uid="{00000000-0005-0000-0000-00001C0A0000}"/>
    <cellStyle name="Navadno 4 3 8" xfId="2916" xr:uid="{00000000-0005-0000-0000-00001D0A0000}"/>
    <cellStyle name="Navadno 4 4" xfId="1177" xr:uid="{00000000-0005-0000-0000-00001E0A0000}"/>
    <cellStyle name="Navadno 4 4 2" xfId="1178" xr:uid="{00000000-0005-0000-0000-00001F0A0000}"/>
    <cellStyle name="Navadno 4 4 3" xfId="1179" xr:uid="{00000000-0005-0000-0000-0000200A0000}"/>
    <cellStyle name="Navadno 4 4 4" xfId="1180" xr:uid="{00000000-0005-0000-0000-0000210A0000}"/>
    <cellStyle name="Navadno 4 4 5" xfId="1181" xr:uid="{00000000-0005-0000-0000-0000220A0000}"/>
    <cellStyle name="Navadno 4 4 6" xfId="1182" xr:uid="{00000000-0005-0000-0000-0000230A0000}"/>
    <cellStyle name="Navadno 4 5" xfId="1183" xr:uid="{00000000-0005-0000-0000-0000240A0000}"/>
    <cellStyle name="Navadno 4 5 2" xfId="1184" xr:uid="{00000000-0005-0000-0000-0000250A0000}"/>
    <cellStyle name="Navadno 4 5 3" xfId="1185" xr:uid="{00000000-0005-0000-0000-0000260A0000}"/>
    <cellStyle name="Navadno 4 5 4" xfId="1186" xr:uid="{00000000-0005-0000-0000-0000270A0000}"/>
    <cellStyle name="Navadno 4 5 5" xfId="1187" xr:uid="{00000000-0005-0000-0000-0000280A0000}"/>
    <cellStyle name="Navadno 4 5 6" xfId="1188" xr:uid="{00000000-0005-0000-0000-0000290A0000}"/>
    <cellStyle name="Navadno 4 6" xfId="1189" xr:uid="{00000000-0005-0000-0000-00002A0A0000}"/>
    <cellStyle name="Navadno 4 6 2" xfId="1190" xr:uid="{00000000-0005-0000-0000-00002B0A0000}"/>
    <cellStyle name="Navadno 4 6 3" xfId="1191" xr:uid="{00000000-0005-0000-0000-00002C0A0000}"/>
    <cellStyle name="Navadno 4 6 4" xfId="1192" xr:uid="{00000000-0005-0000-0000-00002D0A0000}"/>
    <cellStyle name="Navadno 4 6 5" xfId="1193" xr:uid="{00000000-0005-0000-0000-00002E0A0000}"/>
    <cellStyle name="Navadno 4 6 6" xfId="1194" xr:uid="{00000000-0005-0000-0000-00002F0A0000}"/>
    <cellStyle name="Navadno 4 7" xfId="1195" xr:uid="{00000000-0005-0000-0000-0000300A0000}"/>
    <cellStyle name="Navadno 4 7 2" xfId="1196" xr:uid="{00000000-0005-0000-0000-0000310A0000}"/>
    <cellStyle name="Navadno 4 7 3" xfId="1197" xr:uid="{00000000-0005-0000-0000-0000320A0000}"/>
    <cellStyle name="Navadno 4 7 4" xfId="1198" xr:uid="{00000000-0005-0000-0000-0000330A0000}"/>
    <cellStyle name="Navadno 4 7 5" xfId="1199" xr:uid="{00000000-0005-0000-0000-0000340A0000}"/>
    <cellStyle name="Navadno 4 7 6" xfId="1200" xr:uid="{00000000-0005-0000-0000-0000350A0000}"/>
    <cellStyle name="Navadno 4 8" xfId="1201" xr:uid="{00000000-0005-0000-0000-0000360A0000}"/>
    <cellStyle name="Navadno 4 9" xfId="1202" xr:uid="{00000000-0005-0000-0000-0000370A0000}"/>
    <cellStyle name="Navadno 40 10" xfId="2919" xr:uid="{00000000-0005-0000-0000-0000380A0000}"/>
    <cellStyle name="Navadno 40 11" xfId="2920" xr:uid="{00000000-0005-0000-0000-0000390A0000}"/>
    <cellStyle name="Navadno 40 12" xfId="2921" xr:uid="{00000000-0005-0000-0000-00003A0A0000}"/>
    <cellStyle name="Navadno 40 13" xfId="2922" xr:uid="{00000000-0005-0000-0000-00003B0A0000}"/>
    <cellStyle name="Navadno 40 14" xfId="2923" xr:uid="{00000000-0005-0000-0000-00003C0A0000}"/>
    <cellStyle name="Navadno 40 15" xfId="2924" xr:uid="{00000000-0005-0000-0000-00003D0A0000}"/>
    <cellStyle name="Navadno 40 16" xfId="2925" xr:uid="{00000000-0005-0000-0000-00003E0A0000}"/>
    <cellStyle name="Navadno 40 17" xfId="2926" xr:uid="{00000000-0005-0000-0000-00003F0A0000}"/>
    <cellStyle name="Navadno 40 18" xfId="2927" xr:uid="{00000000-0005-0000-0000-0000400A0000}"/>
    <cellStyle name="Navadno 40 2" xfId="1203" xr:uid="{00000000-0005-0000-0000-0000410A0000}"/>
    <cellStyle name="Navadno 40 3" xfId="1204" xr:uid="{00000000-0005-0000-0000-0000420A0000}"/>
    <cellStyle name="Navadno 40 4" xfId="1205" xr:uid="{00000000-0005-0000-0000-0000430A0000}"/>
    <cellStyle name="Navadno 40 5" xfId="2930" xr:uid="{00000000-0005-0000-0000-0000440A0000}"/>
    <cellStyle name="Navadno 40 6" xfId="2931" xr:uid="{00000000-0005-0000-0000-0000450A0000}"/>
    <cellStyle name="Navadno 40 7" xfId="2932" xr:uid="{00000000-0005-0000-0000-0000460A0000}"/>
    <cellStyle name="Navadno 40 8" xfId="2933" xr:uid="{00000000-0005-0000-0000-0000470A0000}"/>
    <cellStyle name="Navadno 40 9" xfId="2934" xr:uid="{00000000-0005-0000-0000-0000480A0000}"/>
    <cellStyle name="Navadno 41" xfId="1206" xr:uid="{00000000-0005-0000-0000-0000490A0000}"/>
    <cellStyle name="Navadno 41 10" xfId="2936" xr:uid="{00000000-0005-0000-0000-00004A0A0000}"/>
    <cellStyle name="Navadno 41 11" xfId="2937" xr:uid="{00000000-0005-0000-0000-00004B0A0000}"/>
    <cellStyle name="Navadno 41 12" xfId="2938" xr:uid="{00000000-0005-0000-0000-00004C0A0000}"/>
    <cellStyle name="Navadno 41 13" xfId="2939" xr:uid="{00000000-0005-0000-0000-00004D0A0000}"/>
    <cellStyle name="Navadno 41 14" xfId="2940" xr:uid="{00000000-0005-0000-0000-00004E0A0000}"/>
    <cellStyle name="Navadno 41 15" xfId="2941" xr:uid="{00000000-0005-0000-0000-00004F0A0000}"/>
    <cellStyle name="Navadno 41 16" xfId="2942" xr:uid="{00000000-0005-0000-0000-0000500A0000}"/>
    <cellStyle name="Navadno 41 17" xfId="2943" xr:uid="{00000000-0005-0000-0000-0000510A0000}"/>
    <cellStyle name="Navadno 41 18" xfId="2944" xr:uid="{00000000-0005-0000-0000-0000520A0000}"/>
    <cellStyle name="Navadno 41 19" xfId="2945" xr:uid="{00000000-0005-0000-0000-0000530A0000}"/>
    <cellStyle name="Navadno 41 2" xfId="1207" xr:uid="{00000000-0005-0000-0000-0000540A0000}"/>
    <cellStyle name="Navadno 41 20" xfId="2947" xr:uid="{00000000-0005-0000-0000-0000550A0000}"/>
    <cellStyle name="Navadno 41 21" xfId="2948" xr:uid="{00000000-0005-0000-0000-0000560A0000}"/>
    <cellStyle name="Navadno 41 22" xfId="2949" xr:uid="{00000000-0005-0000-0000-0000570A0000}"/>
    <cellStyle name="Navadno 41 23" xfId="2950" xr:uid="{00000000-0005-0000-0000-0000580A0000}"/>
    <cellStyle name="Navadno 41 3" xfId="1208" xr:uid="{00000000-0005-0000-0000-0000590A0000}"/>
    <cellStyle name="Navadno 41 4" xfId="1209" xr:uid="{00000000-0005-0000-0000-00005A0A0000}"/>
    <cellStyle name="Navadno 41 5" xfId="1210" xr:uid="{00000000-0005-0000-0000-00005B0A0000}"/>
    <cellStyle name="Navadno 41 6" xfId="1211" xr:uid="{00000000-0005-0000-0000-00005C0A0000}"/>
    <cellStyle name="Navadno 41 7" xfId="2955" xr:uid="{00000000-0005-0000-0000-00005D0A0000}"/>
    <cellStyle name="Navadno 41 8" xfId="2956" xr:uid="{00000000-0005-0000-0000-00005E0A0000}"/>
    <cellStyle name="Navadno 41 9" xfId="2957" xr:uid="{00000000-0005-0000-0000-00005F0A0000}"/>
    <cellStyle name="Navadno 42" xfId="1212" xr:uid="{00000000-0005-0000-0000-0000600A0000}"/>
    <cellStyle name="Navadno 42 10" xfId="2959" xr:uid="{00000000-0005-0000-0000-0000610A0000}"/>
    <cellStyle name="Navadno 42 11" xfId="2960" xr:uid="{00000000-0005-0000-0000-0000620A0000}"/>
    <cellStyle name="Navadno 42 12" xfId="2961" xr:uid="{00000000-0005-0000-0000-0000630A0000}"/>
    <cellStyle name="Navadno 42 13" xfId="2962" xr:uid="{00000000-0005-0000-0000-0000640A0000}"/>
    <cellStyle name="Navadno 42 14" xfId="2963" xr:uid="{00000000-0005-0000-0000-0000650A0000}"/>
    <cellStyle name="Navadno 42 15" xfId="2964" xr:uid="{00000000-0005-0000-0000-0000660A0000}"/>
    <cellStyle name="Navadno 42 16" xfId="2965" xr:uid="{00000000-0005-0000-0000-0000670A0000}"/>
    <cellStyle name="Navadno 42 17" xfId="2966" xr:uid="{00000000-0005-0000-0000-0000680A0000}"/>
    <cellStyle name="Navadno 42 18" xfId="2967" xr:uid="{00000000-0005-0000-0000-0000690A0000}"/>
    <cellStyle name="Navadno 42 19" xfId="2968" xr:uid="{00000000-0005-0000-0000-00006A0A0000}"/>
    <cellStyle name="Navadno 42 2" xfId="1213" xr:uid="{00000000-0005-0000-0000-00006B0A0000}"/>
    <cellStyle name="Navadno 42 20" xfId="2970" xr:uid="{00000000-0005-0000-0000-00006C0A0000}"/>
    <cellStyle name="Navadno 42 21" xfId="2971" xr:uid="{00000000-0005-0000-0000-00006D0A0000}"/>
    <cellStyle name="Navadno 42 22" xfId="2972" xr:uid="{00000000-0005-0000-0000-00006E0A0000}"/>
    <cellStyle name="Navadno 42 23" xfId="2973" xr:uid="{00000000-0005-0000-0000-00006F0A0000}"/>
    <cellStyle name="Navadno 42 3" xfId="1214" xr:uid="{00000000-0005-0000-0000-0000700A0000}"/>
    <cellStyle name="Navadno 42 4" xfId="1215" xr:uid="{00000000-0005-0000-0000-0000710A0000}"/>
    <cellStyle name="Navadno 42 5" xfId="1216" xr:uid="{00000000-0005-0000-0000-0000720A0000}"/>
    <cellStyle name="Navadno 42 6" xfId="1217" xr:uid="{00000000-0005-0000-0000-0000730A0000}"/>
    <cellStyle name="Navadno 42 7" xfId="2978" xr:uid="{00000000-0005-0000-0000-0000740A0000}"/>
    <cellStyle name="Navadno 42 8" xfId="2979" xr:uid="{00000000-0005-0000-0000-0000750A0000}"/>
    <cellStyle name="Navadno 42 9" xfId="2980" xr:uid="{00000000-0005-0000-0000-0000760A0000}"/>
    <cellStyle name="Navadno 43" xfId="1218" xr:uid="{00000000-0005-0000-0000-0000770A0000}"/>
    <cellStyle name="Navadno 43 10" xfId="2982" xr:uid="{00000000-0005-0000-0000-0000780A0000}"/>
    <cellStyle name="Navadno 43 11" xfId="2983" xr:uid="{00000000-0005-0000-0000-0000790A0000}"/>
    <cellStyle name="Navadno 43 12" xfId="2984" xr:uid="{00000000-0005-0000-0000-00007A0A0000}"/>
    <cellStyle name="Navadno 43 13" xfId="2985" xr:uid="{00000000-0005-0000-0000-00007B0A0000}"/>
    <cellStyle name="Navadno 43 14" xfId="2986" xr:uid="{00000000-0005-0000-0000-00007C0A0000}"/>
    <cellStyle name="Navadno 43 15" xfId="2987" xr:uid="{00000000-0005-0000-0000-00007D0A0000}"/>
    <cellStyle name="Navadno 43 16" xfId="2988" xr:uid="{00000000-0005-0000-0000-00007E0A0000}"/>
    <cellStyle name="Navadno 43 17" xfId="2989" xr:uid="{00000000-0005-0000-0000-00007F0A0000}"/>
    <cellStyle name="Navadno 43 18" xfId="2990" xr:uid="{00000000-0005-0000-0000-0000800A0000}"/>
    <cellStyle name="Navadno 43 19" xfId="2991" xr:uid="{00000000-0005-0000-0000-0000810A0000}"/>
    <cellStyle name="Navadno 43 2" xfId="1219" xr:uid="{00000000-0005-0000-0000-0000820A0000}"/>
    <cellStyle name="Navadno 43 20" xfId="2993" xr:uid="{00000000-0005-0000-0000-0000830A0000}"/>
    <cellStyle name="Navadno 43 21" xfId="2994" xr:uid="{00000000-0005-0000-0000-0000840A0000}"/>
    <cellStyle name="Navadno 43 22" xfId="2995" xr:uid="{00000000-0005-0000-0000-0000850A0000}"/>
    <cellStyle name="Navadno 43 23" xfId="2996" xr:uid="{00000000-0005-0000-0000-0000860A0000}"/>
    <cellStyle name="Navadno 43 3" xfId="1220" xr:uid="{00000000-0005-0000-0000-0000870A0000}"/>
    <cellStyle name="Navadno 43 4" xfId="1221" xr:uid="{00000000-0005-0000-0000-0000880A0000}"/>
    <cellStyle name="Navadno 43 5" xfId="1222" xr:uid="{00000000-0005-0000-0000-0000890A0000}"/>
    <cellStyle name="Navadno 43 6" xfId="1223" xr:uid="{00000000-0005-0000-0000-00008A0A0000}"/>
    <cellStyle name="Navadno 43 7" xfId="3001" xr:uid="{00000000-0005-0000-0000-00008B0A0000}"/>
    <cellStyle name="Navadno 43 8" xfId="3002" xr:uid="{00000000-0005-0000-0000-00008C0A0000}"/>
    <cellStyle name="Navadno 43 9" xfId="3003" xr:uid="{00000000-0005-0000-0000-00008D0A0000}"/>
    <cellStyle name="Navadno 44 10" xfId="3005" xr:uid="{00000000-0005-0000-0000-00008E0A0000}"/>
    <cellStyle name="Navadno 44 11" xfId="3006" xr:uid="{00000000-0005-0000-0000-00008F0A0000}"/>
    <cellStyle name="Navadno 44 12" xfId="3007" xr:uid="{00000000-0005-0000-0000-0000900A0000}"/>
    <cellStyle name="Navadno 44 13" xfId="3008" xr:uid="{00000000-0005-0000-0000-0000910A0000}"/>
    <cellStyle name="Navadno 44 14" xfId="3009" xr:uid="{00000000-0005-0000-0000-0000920A0000}"/>
    <cellStyle name="Navadno 44 15" xfId="3010" xr:uid="{00000000-0005-0000-0000-0000930A0000}"/>
    <cellStyle name="Navadno 44 16" xfId="3004" xr:uid="{00000000-0005-0000-0000-0000940A0000}"/>
    <cellStyle name="Navadno 44 2" xfId="3011" xr:uid="{00000000-0005-0000-0000-0000950A0000}"/>
    <cellStyle name="Navadno 44 3" xfId="3012" xr:uid="{00000000-0005-0000-0000-0000960A0000}"/>
    <cellStyle name="Navadno 44 4" xfId="3013" xr:uid="{00000000-0005-0000-0000-0000970A0000}"/>
    <cellStyle name="Navadno 44 5" xfId="3014" xr:uid="{00000000-0005-0000-0000-0000980A0000}"/>
    <cellStyle name="Navadno 44 6" xfId="3015" xr:uid="{00000000-0005-0000-0000-0000990A0000}"/>
    <cellStyle name="Navadno 44 7" xfId="3016" xr:uid="{00000000-0005-0000-0000-00009A0A0000}"/>
    <cellStyle name="Navadno 44 8" xfId="3017" xr:uid="{00000000-0005-0000-0000-00009B0A0000}"/>
    <cellStyle name="Navadno 44 9" xfId="3018" xr:uid="{00000000-0005-0000-0000-00009C0A0000}"/>
    <cellStyle name="Navadno 45 2" xfId="3019" xr:uid="{00000000-0005-0000-0000-00009D0A0000}"/>
    <cellStyle name="Navadno 46 2" xfId="3020" xr:uid="{00000000-0005-0000-0000-00009E0A0000}"/>
    <cellStyle name="Navadno 47 2" xfId="3021" xr:uid="{00000000-0005-0000-0000-00009F0A0000}"/>
    <cellStyle name="Navadno 48 10" xfId="3023" xr:uid="{00000000-0005-0000-0000-0000A00A0000}"/>
    <cellStyle name="Navadno 48 10 2" xfId="3820" xr:uid="{51FC91EF-0BD4-427B-B633-CFD20A6E5842}"/>
    <cellStyle name="Navadno 48 11" xfId="3024" xr:uid="{00000000-0005-0000-0000-0000A10A0000}"/>
    <cellStyle name="Navadno 48 11 2" xfId="3821" xr:uid="{4143D34E-9A62-4CCC-A136-96763D94ED52}"/>
    <cellStyle name="Navadno 48 12" xfId="3025" xr:uid="{00000000-0005-0000-0000-0000A20A0000}"/>
    <cellStyle name="Navadno 48 12 2" xfId="3822" xr:uid="{014C23F0-0075-48E3-B8F2-C3BF92A57011}"/>
    <cellStyle name="Navadno 48 13" xfId="3026" xr:uid="{00000000-0005-0000-0000-0000A30A0000}"/>
    <cellStyle name="Navadno 48 13 2" xfId="3823" xr:uid="{DAD19CF0-24ED-4383-8E25-081F43D0560E}"/>
    <cellStyle name="Navadno 48 14" xfId="3027" xr:uid="{00000000-0005-0000-0000-0000A40A0000}"/>
    <cellStyle name="Navadno 48 14 2" xfId="3824" xr:uid="{A91D00A1-9580-4B18-8A55-0067CFC2EA95}"/>
    <cellStyle name="Navadno 48 15" xfId="3028" xr:uid="{00000000-0005-0000-0000-0000A50A0000}"/>
    <cellStyle name="Navadno 48 15 2" xfId="3825" xr:uid="{EDD45887-2039-4C5D-826B-C743656CE34E}"/>
    <cellStyle name="Navadno 48 16" xfId="3029" xr:uid="{00000000-0005-0000-0000-0000A60A0000}"/>
    <cellStyle name="Navadno 48 16 2" xfId="3826" xr:uid="{9D80C1BD-8BB0-43D1-83E6-7B83E7721F16}"/>
    <cellStyle name="Navadno 48 17" xfId="3030" xr:uid="{00000000-0005-0000-0000-0000A70A0000}"/>
    <cellStyle name="Navadno 48 17 2" xfId="3827" xr:uid="{4B1AB2D2-1E95-4924-BDF2-55A06FBDF681}"/>
    <cellStyle name="Navadno 48 2" xfId="1224" xr:uid="{00000000-0005-0000-0000-0000A80A0000}"/>
    <cellStyle name="Navadno 48 3" xfId="3032" xr:uid="{00000000-0005-0000-0000-0000A90A0000}"/>
    <cellStyle name="Navadno 48 3 2" xfId="3828" xr:uid="{E9717DBE-B9A4-4CE9-AB0E-6171B5F8503E}"/>
    <cellStyle name="Navadno 48 4" xfId="3033" xr:uid="{00000000-0005-0000-0000-0000AA0A0000}"/>
    <cellStyle name="Navadno 48 4 2" xfId="3829" xr:uid="{9869AABA-BF9D-4DE4-8BAC-AB3B2D9DD6DD}"/>
    <cellStyle name="Navadno 48 5" xfId="3034" xr:uid="{00000000-0005-0000-0000-0000AB0A0000}"/>
    <cellStyle name="Navadno 48 5 2" xfId="3830" xr:uid="{4BB72F1B-81BC-499E-9080-DB20AA04AADF}"/>
    <cellStyle name="Navadno 48 6" xfId="3035" xr:uid="{00000000-0005-0000-0000-0000AC0A0000}"/>
    <cellStyle name="Navadno 48 6 2" xfId="3831" xr:uid="{336C59FE-5E66-4147-9910-78205A0F1706}"/>
    <cellStyle name="Navadno 48 7" xfId="3036" xr:uid="{00000000-0005-0000-0000-0000AD0A0000}"/>
    <cellStyle name="Navadno 48 7 2" xfId="3832" xr:uid="{87E666B4-A71A-44D2-B524-3E5944A6B167}"/>
    <cellStyle name="Navadno 48 8" xfId="3037" xr:uid="{00000000-0005-0000-0000-0000AE0A0000}"/>
    <cellStyle name="Navadno 48 8 2" xfId="3833" xr:uid="{4CFF7ACC-3098-4246-8B0F-78043294D762}"/>
    <cellStyle name="Navadno 48 9" xfId="3038" xr:uid="{00000000-0005-0000-0000-0000AF0A0000}"/>
    <cellStyle name="Navadno 48 9 2" xfId="3834" xr:uid="{B005829C-123D-45F5-883B-A466BEABEA11}"/>
    <cellStyle name="Navadno 49 2" xfId="3039" xr:uid="{00000000-0005-0000-0000-0000B00A0000}"/>
    <cellStyle name="Navadno 5" xfId="1225" xr:uid="{00000000-0005-0000-0000-0000B10A0000}"/>
    <cellStyle name="Navadno 5 10" xfId="1226" xr:uid="{00000000-0005-0000-0000-0000B20A0000}"/>
    <cellStyle name="Navadno 5 10 2" xfId="1227" xr:uid="{00000000-0005-0000-0000-0000B30A0000}"/>
    <cellStyle name="Navadno 5 11" xfId="1228" xr:uid="{00000000-0005-0000-0000-0000B40A0000}"/>
    <cellStyle name="Navadno 5 11 2" xfId="1229" xr:uid="{00000000-0005-0000-0000-0000B50A0000}"/>
    <cellStyle name="Navadno 5 12" xfId="1230" xr:uid="{00000000-0005-0000-0000-0000B60A0000}"/>
    <cellStyle name="Navadno 5 12 2" xfId="1231" xr:uid="{00000000-0005-0000-0000-0000B70A0000}"/>
    <cellStyle name="Navadno 5 13" xfId="1232" xr:uid="{00000000-0005-0000-0000-0000B80A0000}"/>
    <cellStyle name="Navadno 5 13 2" xfId="1233" xr:uid="{00000000-0005-0000-0000-0000B90A0000}"/>
    <cellStyle name="Navadno 5 14" xfId="1234" xr:uid="{00000000-0005-0000-0000-0000BA0A0000}"/>
    <cellStyle name="Navadno 5 14 2" xfId="1235" xr:uid="{00000000-0005-0000-0000-0000BB0A0000}"/>
    <cellStyle name="Navadno 5 15" xfId="1236" xr:uid="{00000000-0005-0000-0000-0000BC0A0000}"/>
    <cellStyle name="Navadno 5 15 2" xfId="1237" xr:uid="{00000000-0005-0000-0000-0000BD0A0000}"/>
    <cellStyle name="Navadno 5 16" xfId="1238" xr:uid="{00000000-0005-0000-0000-0000BE0A0000}"/>
    <cellStyle name="Navadno 5 16 2" xfId="1239" xr:uid="{00000000-0005-0000-0000-0000BF0A0000}"/>
    <cellStyle name="Navadno 5 17" xfId="1240" xr:uid="{00000000-0005-0000-0000-0000C00A0000}"/>
    <cellStyle name="Navadno 5 17 2" xfId="1241" xr:uid="{00000000-0005-0000-0000-0000C10A0000}"/>
    <cellStyle name="Navadno 5 18" xfId="1242" xr:uid="{00000000-0005-0000-0000-0000C20A0000}"/>
    <cellStyle name="Navadno 5 18 2" xfId="1243" xr:uid="{00000000-0005-0000-0000-0000C30A0000}"/>
    <cellStyle name="Navadno 5 19" xfId="1244" xr:uid="{00000000-0005-0000-0000-0000C40A0000}"/>
    <cellStyle name="Navadno 5 19 2" xfId="1245" xr:uid="{00000000-0005-0000-0000-0000C50A0000}"/>
    <cellStyle name="Navadno 5 2" xfId="1246" xr:uid="{00000000-0005-0000-0000-0000C60A0000}"/>
    <cellStyle name="Navadno 5 2 10" xfId="3062" xr:uid="{00000000-0005-0000-0000-0000C70A0000}"/>
    <cellStyle name="Navadno 5 2 11" xfId="3063" xr:uid="{00000000-0005-0000-0000-0000C80A0000}"/>
    <cellStyle name="Navadno 5 2 12" xfId="3064" xr:uid="{00000000-0005-0000-0000-0000C90A0000}"/>
    <cellStyle name="Navadno 5 2 13" xfId="3065" xr:uid="{00000000-0005-0000-0000-0000CA0A0000}"/>
    <cellStyle name="Navadno 5 2 14" xfId="3066" xr:uid="{00000000-0005-0000-0000-0000CB0A0000}"/>
    <cellStyle name="Navadno 5 2 15" xfId="3067" xr:uid="{00000000-0005-0000-0000-0000CC0A0000}"/>
    <cellStyle name="Navadno 5 2 16" xfId="3068" xr:uid="{00000000-0005-0000-0000-0000CD0A0000}"/>
    <cellStyle name="Navadno 5 2 17" xfId="3069" xr:uid="{00000000-0005-0000-0000-0000CE0A0000}"/>
    <cellStyle name="Navadno 5 2 18" xfId="3070" xr:uid="{00000000-0005-0000-0000-0000CF0A0000}"/>
    <cellStyle name="Navadno 5 2 19" xfId="3071" xr:uid="{00000000-0005-0000-0000-0000D00A0000}"/>
    <cellStyle name="Navadno 5 2 2" xfId="1247" xr:uid="{00000000-0005-0000-0000-0000D10A0000}"/>
    <cellStyle name="Navadno 5 2 20" xfId="3073" xr:uid="{00000000-0005-0000-0000-0000D20A0000}"/>
    <cellStyle name="Navadno 5 2 21" xfId="3074" xr:uid="{00000000-0005-0000-0000-0000D30A0000}"/>
    <cellStyle name="Navadno 5 2 22" xfId="3075" xr:uid="{00000000-0005-0000-0000-0000D40A0000}"/>
    <cellStyle name="Navadno 5 2 23" xfId="3076" xr:uid="{00000000-0005-0000-0000-0000D50A0000}"/>
    <cellStyle name="Navadno 5 2 3" xfId="1248" xr:uid="{00000000-0005-0000-0000-0000D60A0000}"/>
    <cellStyle name="Navadno 5 2 4" xfId="1249" xr:uid="{00000000-0005-0000-0000-0000D70A0000}"/>
    <cellStyle name="Navadno 5 2 5" xfId="1250" xr:uid="{00000000-0005-0000-0000-0000D80A0000}"/>
    <cellStyle name="Navadno 5 2 6" xfId="1251" xr:uid="{00000000-0005-0000-0000-0000D90A0000}"/>
    <cellStyle name="Navadno 5 2 7" xfId="3081" xr:uid="{00000000-0005-0000-0000-0000DA0A0000}"/>
    <cellStyle name="Navadno 5 2 8" xfId="3082" xr:uid="{00000000-0005-0000-0000-0000DB0A0000}"/>
    <cellStyle name="Navadno 5 2 9" xfId="3083" xr:uid="{00000000-0005-0000-0000-0000DC0A0000}"/>
    <cellStyle name="Navadno 5 20" xfId="1252" xr:uid="{00000000-0005-0000-0000-0000DD0A0000}"/>
    <cellStyle name="Navadno 5 20 2" xfId="1253" xr:uid="{00000000-0005-0000-0000-0000DE0A0000}"/>
    <cellStyle name="Navadno 5 21" xfId="1254" xr:uid="{00000000-0005-0000-0000-0000DF0A0000}"/>
    <cellStyle name="Navadno 5 21 2" xfId="1255" xr:uid="{00000000-0005-0000-0000-0000E00A0000}"/>
    <cellStyle name="Navadno 5 22" xfId="1256" xr:uid="{00000000-0005-0000-0000-0000E10A0000}"/>
    <cellStyle name="Navadno 5 22 2" xfId="1257" xr:uid="{00000000-0005-0000-0000-0000E20A0000}"/>
    <cellStyle name="Navadno 5 23" xfId="1258" xr:uid="{00000000-0005-0000-0000-0000E30A0000}"/>
    <cellStyle name="Navadno 5 23 2" xfId="1259" xr:uid="{00000000-0005-0000-0000-0000E40A0000}"/>
    <cellStyle name="Navadno 5 24" xfId="1260" xr:uid="{00000000-0005-0000-0000-0000E50A0000}"/>
    <cellStyle name="Navadno 5 24 2" xfId="1261" xr:uid="{00000000-0005-0000-0000-0000E60A0000}"/>
    <cellStyle name="Navadno 5 25" xfId="1262" xr:uid="{00000000-0005-0000-0000-0000E70A0000}"/>
    <cellStyle name="Navadno 5 25 2" xfId="1263" xr:uid="{00000000-0005-0000-0000-0000E80A0000}"/>
    <cellStyle name="Navadno 5 26" xfId="1264" xr:uid="{00000000-0005-0000-0000-0000E90A0000}"/>
    <cellStyle name="Navadno 5 26 2" xfId="1265" xr:uid="{00000000-0005-0000-0000-0000EA0A0000}"/>
    <cellStyle name="Navadno 5 27" xfId="1266" xr:uid="{00000000-0005-0000-0000-0000EB0A0000}"/>
    <cellStyle name="Navadno 5 27 2" xfId="1267" xr:uid="{00000000-0005-0000-0000-0000EC0A0000}"/>
    <cellStyle name="Navadno 5 28" xfId="1268" xr:uid="{00000000-0005-0000-0000-0000ED0A0000}"/>
    <cellStyle name="Navadno 5 28 2" xfId="1269" xr:uid="{00000000-0005-0000-0000-0000EE0A0000}"/>
    <cellStyle name="Navadno 5 29" xfId="1270" xr:uid="{00000000-0005-0000-0000-0000EF0A0000}"/>
    <cellStyle name="Navadno 5 29 2" xfId="1271" xr:uid="{00000000-0005-0000-0000-0000F00A0000}"/>
    <cellStyle name="Navadno 5 3" xfId="1272" xr:uid="{00000000-0005-0000-0000-0000F10A0000}"/>
    <cellStyle name="Navadno 5 3 2" xfId="1273" xr:uid="{00000000-0005-0000-0000-0000F20A0000}"/>
    <cellStyle name="Navadno 5 3 3" xfId="1274" xr:uid="{00000000-0005-0000-0000-0000F30A0000}"/>
    <cellStyle name="Navadno 5 3 4" xfId="1275" xr:uid="{00000000-0005-0000-0000-0000F40A0000}"/>
    <cellStyle name="Navadno 5 3 5" xfId="1276" xr:uid="{00000000-0005-0000-0000-0000F50A0000}"/>
    <cellStyle name="Navadno 5 3 6" xfId="1277" xr:uid="{00000000-0005-0000-0000-0000F60A0000}"/>
    <cellStyle name="Navadno 5 3 7" xfId="3110" xr:uid="{00000000-0005-0000-0000-0000F70A0000}"/>
    <cellStyle name="Navadno 5 3 8" xfId="3111" xr:uid="{00000000-0005-0000-0000-0000F80A0000}"/>
    <cellStyle name="Navadno 5 30" xfId="1278" xr:uid="{00000000-0005-0000-0000-0000F90A0000}"/>
    <cellStyle name="Navadno 5 30 2" xfId="1279" xr:uid="{00000000-0005-0000-0000-0000FA0A0000}"/>
    <cellStyle name="Navadno 5 31" xfId="1280" xr:uid="{00000000-0005-0000-0000-0000FB0A0000}"/>
    <cellStyle name="Navadno 5 31 2" xfId="1281" xr:uid="{00000000-0005-0000-0000-0000FC0A0000}"/>
    <cellStyle name="Navadno 5 32" xfId="1282" xr:uid="{00000000-0005-0000-0000-0000FD0A0000}"/>
    <cellStyle name="Navadno 5 32 2" xfId="1283" xr:uid="{00000000-0005-0000-0000-0000FE0A0000}"/>
    <cellStyle name="Navadno 5 33" xfId="1284" xr:uid="{00000000-0005-0000-0000-0000FF0A0000}"/>
    <cellStyle name="Navadno 5 33 2" xfId="1285" xr:uid="{00000000-0005-0000-0000-0000000B0000}"/>
    <cellStyle name="Navadno 5 34" xfId="1286" xr:uid="{00000000-0005-0000-0000-0000010B0000}"/>
    <cellStyle name="Navadno 5 34 2" xfId="1287" xr:uid="{00000000-0005-0000-0000-0000020B0000}"/>
    <cellStyle name="Navadno 5 35" xfId="1288" xr:uid="{00000000-0005-0000-0000-0000030B0000}"/>
    <cellStyle name="Navadno 5 35 2" xfId="1289" xr:uid="{00000000-0005-0000-0000-0000040B0000}"/>
    <cellStyle name="Navadno 5 36" xfId="1290" xr:uid="{00000000-0005-0000-0000-0000050B0000}"/>
    <cellStyle name="Navadno 5 36 2" xfId="1291" xr:uid="{00000000-0005-0000-0000-0000060B0000}"/>
    <cellStyle name="Navadno 5 37" xfId="1292" xr:uid="{00000000-0005-0000-0000-0000070B0000}"/>
    <cellStyle name="Navadno 5 37 2" xfId="1293" xr:uid="{00000000-0005-0000-0000-0000080B0000}"/>
    <cellStyle name="Navadno 5 38" xfId="1294" xr:uid="{00000000-0005-0000-0000-0000090B0000}"/>
    <cellStyle name="Navadno 5 38 2" xfId="1295" xr:uid="{00000000-0005-0000-0000-00000A0B0000}"/>
    <cellStyle name="Navadno 5 39" xfId="1296" xr:uid="{00000000-0005-0000-0000-00000B0B0000}"/>
    <cellStyle name="Navadno 5 39 2" xfId="1297" xr:uid="{00000000-0005-0000-0000-00000C0B0000}"/>
    <cellStyle name="Navadno 5 4" xfId="1298" xr:uid="{00000000-0005-0000-0000-00000D0B0000}"/>
    <cellStyle name="Navadno 5 4 2" xfId="1299" xr:uid="{00000000-0005-0000-0000-00000E0B0000}"/>
    <cellStyle name="Navadno 5 4 3" xfId="1300" xr:uid="{00000000-0005-0000-0000-00000F0B0000}"/>
    <cellStyle name="Navadno 5 4 4" xfId="1301" xr:uid="{00000000-0005-0000-0000-0000100B0000}"/>
    <cellStyle name="Navadno 5 4 5" xfId="1302" xr:uid="{00000000-0005-0000-0000-0000110B0000}"/>
    <cellStyle name="Navadno 5 4 6" xfId="1303" xr:uid="{00000000-0005-0000-0000-0000120B0000}"/>
    <cellStyle name="Navadno 5 40" xfId="1304" xr:uid="{00000000-0005-0000-0000-0000130B0000}"/>
    <cellStyle name="Navadno 5 40 2" xfId="1305" xr:uid="{00000000-0005-0000-0000-0000140B0000}"/>
    <cellStyle name="Navadno 5 41" xfId="1306" xr:uid="{00000000-0005-0000-0000-0000150B0000}"/>
    <cellStyle name="Navadno 5 41 2" xfId="1307" xr:uid="{00000000-0005-0000-0000-0000160B0000}"/>
    <cellStyle name="Navadno 5 42" xfId="1308" xr:uid="{00000000-0005-0000-0000-0000170B0000}"/>
    <cellStyle name="Navadno 5 42 2" xfId="1309" xr:uid="{00000000-0005-0000-0000-0000180B0000}"/>
    <cellStyle name="Navadno 5 43" xfId="1310" xr:uid="{00000000-0005-0000-0000-0000190B0000}"/>
    <cellStyle name="Navadno 5 43 2" xfId="1311" xr:uid="{00000000-0005-0000-0000-00001A0B0000}"/>
    <cellStyle name="Navadno 5 44" xfId="1312" xr:uid="{00000000-0005-0000-0000-00001B0B0000}"/>
    <cellStyle name="Navadno 5 44 2" xfId="1313" xr:uid="{00000000-0005-0000-0000-00001C0B0000}"/>
    <cellStyle name="Navadno 5 45" xfId="3098" xr:uid="{00000000-0005-0000-0000-00001D0B0000}"/>
    <cellStyle name="Navadno 5 45 2" xfId="3835" xr:uid="{1E77ACCD-48E3-4694-936F-119641F04906}"/>
    <cellStyle name="Navadno 5 5" xfId="1314" xr:uid="{00000000-0005-0000-0000-00001E0B0000}"/>
    <cellStyle name="Navadno 5 5 2" xfId="1315" xr:uid="{00000000-0005-0000-0000-00001F0B0000}"/>
    <cellStyle name="Navadno 5 5 3" xfId="1316" xr:uid="{00000000-0005-0000-0000-0000200B0000}"/>
    <cellStyle name="Navadno 5 5 4" xfId="1317" xr:uid="{00000000-0005-0000-0000-0000210B0000}"/>
    <cellStyle name="Navadno 5 5 5" xfId="1318" xr:uid="{00000000-0005-0000-0000-0000220B0000}"/>
    <cellStyle name="Navadno 5 5 6" xfId="1319" xr:uid="{00000000-0005-0000-0000-0000230B0000}"/>
    <cellStyle name="Navadno 5 6" xfId="1320" xr:uid="{00000000-0005-0000-0000-0000240B0000}"/>
    <cellStyle name="Navadno 5 6 2" xfId="1321" xr:uid="{00000000-0005-0000-0000-0000250B0000}"/>
    <cellStyle name="Navadno 5 6 3" xfId="1322" xr:uid="{00000000-0005-0000-0000-0000260B0000}"/>
    <cellStyle name="Navadno 5 6 4" xfId="1323" xr:uid="{00000000-0005-0000-0000-0000270B0000}"/>
    <cellStyle name="Navadno 5 6 5" xfId="1324" xr:uid="{00000000-0005-0000-0000-0000280B0000}"/>
    <cellStyle name="Navadno 5 6 6" xfId="1325" xr:uid="{00000000-0005-0000-0000-0000290B0000}"/>
    <cellStyle name="Navadno 5 7" xfId="1326" xr:uid="{00000000-0005-0000-0000-00002A0B0000}"/>
    <cellStyle name="Navadno 5 7 2" xfId="1327" xr:uid="{00000000-0005-0000-0000-00002B0B0000}"/>
    <cellStyle name="Navadno 5 8" xfId="1328" xr:uid="{00000000-0005-0000-0000-00002C0B0000}"/>
    <cellStyle name="Navadno 5 8 2" xfId="1329" xr:uid="{00000000-0005-0000-0000-00002D0B0000}"/>
    <cellStyle name="Navadno 5 9" xfId="1330" xr:uid="{00000000-0005-0000-0000-00002E0B0000}"/>
    <cellStyle name="Navadno 5 9 2" xfId="1331" xr:uid="{00000000-0005-0000-0000-00002F0B0000}"/>
    <cellStyle name="Navadno 50 2" xfId="3132" xr:uid="{00000000-0005-0000-0000-0000300B0000}"/>
    <cellStyle name="Navadno 51 2" xfId="3133" xr:uid="{00000000-0005-0000-0000-0000310B0000}"/>
    <cellStyle name="Navadno 52 2" xfId="3134" xr:uid="{00000000-0005-0000-0000-0000320B0000}"/>
    <cellStyle name="Navadno 53 2" xfId="3135" xr:uid="{00000000-0005-0000-0000-0000330B0000}"/>
    <cellStyle name="Navadno 54" xfId="3897" xr:uid="{793F03F5-19CD-6844-A1FB-CA2202359D0B}"/>
    <cellStyle name="Navadno 54 2" xfId="3136" xr:uid="{00000000-0005-0000-0000-0000340B0000}"/>
    <cellStyle name="Navadno 55 2" xfId="3137" xr:uid="{00000000-0005-0000-0000-0000350B0000}"/>
    <cellStyle name="Navadno 56 2" xfId="3138" xr:uid="{00000000-0005-0000-0000-0000360B0000}"/>
    <cellStyle name="Navadno 57 2" xfId="3140" xr:uid="{00000000-0005-0000-0000-0000370B0000}"/>
    <cellStyle name="Navadno 57 3" xfId="3141" xr:uid="{00000000-0005-0000-0000-0000380B0000}"/>
    <cellStyle name="Navadno 57 4" xfId="3142" xr:uid="{00000000-0005-0000-0000-0000390B0000}"/>
    <cellStyle name="Navadno 57 5" xfId="3143" xr:uid="{00000000-0005-0000-0000-00003A0B0000}"/>
    <cellStyle name="Navadno 57 6" xfId="3144" xr:uid="{00000000-0005-0000-0000-00003B0B0000}"/>
    <cellStyle name="Navadno 57 7" xfId="3139" xr:uid="{00000000-0005-0000-0000-00003C0B0000}"/>
    <cellStyle name="Navadno 58 10" xfId="3145" xr:uid="{00000000-0005-0000-0000-00003D0B0000}"/>
    <cellStyle name="Navadno 58 2" xfId="3146" xr:uid="{00000000-0005-0000-0000-00003E0B0000}"/>
    <cellStyle name="Navadno 58 3" xfId="3147" xr:uid="{00000000-0005-0000-0000-00003F0B0000}"/>
    <cellStyle name="Navadno 58 4" xfId="3148" xr:uid="{00000000-0005-0000-0000-0000400B0000}"/>
    <cellStyle name="Navadno 58 5" xfId="3149" xr:uid="{00000000-0005-0000-0000-0000410B0000}"/>
    <cellStyle name="Navadno 58 6" xfId="3150" xr:uid="{00000000-0005-0000-0000-0000420B0000}"/>
    <cellStyle name="Navadno 58 7" xfId="3151" xr:uid="{00000000-0005-0000-0000-0000430B0000}"/>
    <cellStyle name="Navadno 58 8" xfId="3152" xr:uid="{00000000-0005-0000-0000-0000440B0000}"/>
    <cellStyle name="Navadno 58 9" xfId="3153" xr:uid="{00000000-0005-0000-0000-0000450B0000}"/>
    <cellStyle name="Navadno 59 10" xfId="3154" xr:uid="{00000000-0005-0000-0000-0000460B0000}"/>
    <cellStyle name="Navadno 59 11" xfId="3131" xr:uid="{00000000-0005-0000-0000-0000470B0000}"/>
    <cellStyle name="Navadno 59 11 2" xfId="3841" xr:uid="{F4ABC646-A7E0-4640-A215-8198148397BB}"/>
    <cellStyle name="Navadno 59 2" xfId="3155" xr:uid="{00000000-0005-0000-0000-0000480B0000}"/>
    <cellStyle name="Navadno 59 3" xfId="3156" xr:uid="{00000000-0005-0000-0000-0000490B0000}"/>
    <cellStyle name="Navadno 59 4" xfId="3157" xr:uid="{00000000-0005-0000-0000-00004A0B0000}"/>
    <cellStyle name="Navadno 59 5" xfId="3158" xr:uid="{00000000-0005-0000-0000-00004B0B0000}"/>
    <cellStyle name="Navadno 59 6" xfId="3159" xr:uid="{00000000-0005-0000-0000-00004C0B0000}"/>
    <cellStyle name="Navadno 59 7" xfId="3160" xr:uid="{00000000-0005-0000-0000-00004D0B0000}"/>
    <cellStyle name="Navadno 59 8" xfId="3161" xr:uid="{00000000-0005-0000-0000-00004E0B0000}"/>
    <cellStyle name="Navadno 59 9" xfId="3162" xr:uid="{00000000-0005-0000-0000-00004F0B0000}"/>
    <cellStyle name="Navadno 6" xfId="1332" xr:uid="{00000000-0005-0000-0000-0000500B0000}"/>
    <cellStyle name="Navadno 6 10" xfId="3163" xr:uid="{00000000-0005-0000-0000-0000510B0000}"/>
    <cellStyle name="Navadno 6 11" xfId="3164" xr:uid="{00000000-0005-0000-0000-0000520B0000}"/>
    <cellStyle name="Navadno 6 12" xfId="3165" xr:uid="{00000000-0005-0000-0000-0000530B0000}"/>
    <cellStyle name="Navadno 6 13" xfId="3166" xr:uid="{00000000-0005-0000-0000-0000540B0000}"/>
    <cellStyle name="Navadno 6 14" xfId="3167" xr:uid="{00000000-0005-0000-0000-0000550B0000}"/>
    <cellStyle name="Navadno 6 15" xfId="3168" xr:uid="{00000000-0005-0000-0000-0000560B0000}"/>
    <cellStyle name="Navadno 6 16" xfId="3169" xr:uid="{00000000-0005-0000-0000-0000570B0000}"/>
    <cellStyle name="Navadno 6 17" xfId="3170" xr:uid="{00000000-0005-0000-0000-0000580B0000}"/>
    <cellStyle name="Navadno 6 18" xfId="3171" xr:uid="{00000000-0005-0000-0000-0000590B0000}"/>
    <cellStyle name="Navadno 6 19" xfId="3172" xr:uid="{00000000-0005-0000-0000-00005A0B0000}"/>
    <cellStyle name="Navadno 6 2" xfId="1333" xr:uid="{00000000-0005-0000-0000-00005B0B0000}"/>
    <cellStyle name="Navadno 6 2 10" xfId="3173" xr:uid="{00000000-0005-0000-0000-00005C0B0000}"/>
    <cellStyle name="Navadno 6 2 11" xfId="3174" xr:uid="{00000000-0005-0000-0000-00005D0B0000}"/>
    <cellStyle name="Navadno 6 2 12" xfId="3175" xr:uid="{00000000-0005-0000-0000-00005E0B0000}"/>
    <cellStyle name="Navadno 6 2 13" xfId="3176" xr:uid="{00000000-0005-0000-0000-00005F0B0000}"/>
    <cellStyle name="Navadno 6 2 14" xfId="3177" xr:uid="{00000000-0005-0000-0000-0000600B0000}"/>
    <cellStyle name="Navadno 6 2 15" xfId="3178" xr:uid="{00000000-0005-0000-0000-0000610B0000}"/>
    <cellStyle name="Navadno 6 2 16" xfId="3179" xr:uid="{00000000-0005-0000-0000-0000620B0000}"/>
    <cellStyle name="Navadno 6 2 17" xfId="3180" xr:uid="{00000000-0005-0000-0000-0000630B0000}"/>
    <cellStyle name="Navadno 6 2 18" xfId="3181" xr:uid="{00000000-0005-0000-0000-0000640B0000}"/>
    <cellStyle name="Navadno 6 2 19" xfId="3182" xr:uid="{00000000-0005-0000-0000-0000650B0000}"/>
    <cellStyle name="Navadno 6 2 2" xfId="1334" xr:uid="{00000000-0005-0000-0000-0000660B0000}"/>
    <cellStyle name="Navadno 6 2 20" xfId="3183" xr:uid="{00000000-0005-0000-0000-0000670B0000}"/>
    <cellStyle name="Navadno 6 2 21" xfId="3184" xr:uid="{00000000-0005-0000-0000-0000680B0000}"/>
    <cellStyle name="Navadno 6 2 22" xfId="3185" xr:uid="{00000000-0005-0000-0000-0000690B0000}"/>
    <cellStyle name="Navadno 6 2 23" xfId="3186" xr:uid="{00000000-0005-0000-0000-00006A0B0000}"/>
    <cellStyle name="Navadno 6 2 3" xfId="1335" xr:uid="{00000000-0005-0000-0000-00006B0B0000}"/>
    <cellStyle name="Navadno 6 2 4" xfId="1336" xr:uid="{00000000-0005-0000-0000-00006C0B0000}"/>
    <cellStyle name="Navadno 6 2 5" xfId="1337" xr:uid="{00000000-0005-0000-0000-00006D0B0000}"/>
    <cellStyle name="Navadno 6 2 6" xfId="1338" xr:uid="{00000000-0005-0000-0000-00006E0B0000}"/>
    <cellStyle name="Navadno 6 2 7" xfId="3187" xr:uid="{00000000-0005-0000-0000-00006F0B0000}"/>
    <cellStyle name="Navadno 6 2 7 2" xfId="2977" xr:uid="{00000000-0005-0000-0000-0000700B0000}"/>
    <cellStyle name="Navadno 6 2 8" xfId="3188" xr:uid="{00000000-0005-0000-0000-0000710B0000}"/>
    <cellStyle name="Navadno 6 2 9" xfId="3189" xr:uid="{00000000-0005-0000-0000-0000720B0000}"/>
    <cellStyle name="Navadno 6 20" xfId="3190" xr:uid="{00000000-0005-0000-0000-0000730B0000}"/>
    <cellStyle name="Navadno 6 21" xfId="3191" xr:uid="{00000000-0005-0000-0000-0000740B0000}"/>
    <cellStyle name="Navadno 6 22" xfId="3192" xr:uid="{00000000-0005-0000-0000-0000750B0000}"/>
    <cellStyle name="Navadno 6 23" xfId="3193" xr:uid="{00000000-0005-0000-0000-0000760B0000}"/>
    <cellStyle name="Navadno 6 24" xfId="3194" xr:uid="{00000000-0005-0000-0000-0000770B0000}"/>
    <cellStyle name="Navadno 6 3" xfId="1339" xr:uid="{00000000-0005-0000-0000-0000780B0000}"/>
    <cellStyle name="Navadno 6 3 2" xfId="1340" xr:uid="{00000000-0005-0000-0000-0000790B0000}"/>
    <cellStyle name="Navadno 6 3 3" xfId="1341" xr:uid="{00000000-0005-0000-0000-00007A0B0000}"/>
    <cellStyle name="Navadno 6 3 4" xfId="1342" xr:uid="{00000000-0005-0000-0000-00007B0B0000}"/>
    <cellStyle name="Navadno 6 3 5" xfId="1343" xr:uid="{00000000-0005-0000-0000-00007C0B0000}"/>
    <cellStyle name="Navadno 6 3 6" xfId="1344" xr:uid="{00000000-0005-0000-0000-00007D0B0000}"/>
    <cellStyle name="Navadno 6 3 7" xfId="3195" xr:uid="{00000000-0005-0000-0000-00007E0B0000}"/>
    <cellStyle name="Navadno 6 3 8" xfId="3196" xr:uid="{00000000-0005-0000-0000-00007F0B0000}"/>
    <cellStyle name="Navadno 6 4" xfId="1345" xr:uid="{00000000-0005-0000-0000-0000800B0000}"/>
    <cellStyle name="Navadno 6 4 2" xfId="1346" xr:uid="{00000000-0005-0000-0000-0000810B0000}"/>
    <cellStyle name="Navadno 6 4 3" xfId="1347" xr:uid="{00000000-0005-0000-0000-0000820B0000}"/>
    <cellStyle name="Navadno 6 4 4" xfId="1348" xr:uid="{00000000-0005-0000-0000-0000830B0000}"/>
    <cellStyle name="Navadno 6 4 5" xfId="1349" xr:uid="{00000000-0005-0000-0000-0000840B0000}"/>
    <cellStyle name="Navadno 6 4 6" xfId="1350" xr:uid="{00000000-0005-0000-0000-0000850B0000}"/>
    <cellStyle name="Navadno 6 5" xfId="1351" xr:uid="{00000000-0005-0000-0000-0000860B0000}"/>
    <cellStyle name="Navadno 6 5 2" xfId="1352" xr:uid="{00000000-0005-0000-0000-0000870B0000}"/>
    <cellStyle name="Navadno 6 5 3" xfId="1353" xr:uid="{00000000-0005-0000-0000-0000880B0000}"/>
    <cellStyle name="Navadno 6 5 4" xfId="1354" xr:uid="{00000000-0005-0000-0000-0000890B0000}"/>
    <cellStyle name="Navadno 6 5 5" xfId="1355" xr:uid="{00000000-0005-0000-0000-00008A0B0000}"/>
    <cellStyle name="Navadno 6 5 6" xfId="1356" xr:uid="{00000000-0005-0000-0000-00008B0B0000}"/>
    <cellStyle name="Navadno 6 6" xfId="1357" xr:uid="{00000000-0005-0000-0000-00008C0B0000}"/>
    <cellStyle name="Navadno 6 6 2" xfId="1358" xr:uid="{00000000-0005-0000-0000-00008D0B0000}"/>
    <cellStyle name="Navadno 6 6 3" xfId="1359" xr:uid="{00000000-0005-0000-0000-00008E0B0000}"/>
    <cellStyle name="Navadno 6 6 4" xfId="1360" xr:uid="{00000000-0005-0000-0000-00008F0B0000}"/>
    <cellStyle name="Navadno 6 6 5" xfId="1361" xr:uid="{00000000-0005-0000-0000-0000900B0000}"/>
    <cellStyle name="Navadno 6 6 6" xfId="1362" xr:uid="{00000000-0005-0000-0000-0000910B0000}"/>
    <cellStyle name="Navadno 6 7" xfId="1363" xr:uid="{00000000-0005-0000-0000-0000920B0000}"/>
    <cellStyle name="Navadno 6 8" xfId="3198" xr:uid="{00000000-0005-0000-0000-0000930B0000}"/>
    <cellStyle name="Navadno 6 8 2" xfId="2954" xr:uid="{00000000-0005-0000-0000-0000940B0000}"/>
    <cellStyle name="Navadno 6 9" xfId="3199" xr:uid="{00000000-0005-0000-0000-0000950B0000}"/>
    <cellStyle name="Navadno 60 2" xfId="3201" xr:uid="{00000000-0005-0000-0000-0000960B0000}"/>
    <cellStyle name="Navadno 60 3" xfId="3202" xr:uid="{00000000-0005-0000-0000-0000970B0000}"/>
    <cellStyle name="Navadno 60 4" xfId="3203" xr:uid="{00000000-0005-0000-0000-0000980B0000}"/>
    <cellStyle name="Navadno 60 5" xfId="3204" xr:uid="{00000000-0005-0000-0000-0000990B0000}"/>
    <cellStyle name="Navadno 60 6" xfId="3205" xr:uid="{00000000-0005-0000-0000-00009A0B0000}"/>
    <cellStyle name="Navadno 60 7" xfId="3200" xr:uid="{00000000-0005-0000-0000-00009B0B0000}"/>
    <cellStyle name="Navadno 61 2" xfId="3207" xr:uid="{00000000-0005-0000-0000-00009C0B0000}"/>
    <cellStyle name="Navadno 61 3" xfId="3208" xr:uid="{00000000-0005-0000-0000-00009D0B0000}"/>
    <cellStyle name="Navadno 61 4" xfId="3209" xr:uid="{00000000-0005-0000-0000-00009E0B0000}"/>
    <cellStyle name="Navadno 61 5" xfId="3210" xr:uid="{00000000-0005-0000-0000-00009F0B0000}"/>
    <cellStyle name="Navadno 61 6" xfId="3211" xr:uid="{00000000-0005-0000-0000-0000A00B0000}"/>
    <cellStyle name="Navadno 61 7" xfId="3206" xr:uid="{00000000-0005-0000-0000-0000A10B0000}"/>
    <cellStyle name="Navadno 62 2" xfId="3212" xr:uid="{00000000-0005-0000-0000-0000A20B0000}"/>
    <cellStyle name="Navadno 63 2" xfId="3213" xr:uid="{00000000-0005-0000-0000-0000A30B0000}"/>
    <cellStyle name="Navadno 64 2" xfId="3214" xr:uid="{00000000-0005-0000-0000-0000A40B0000}"/>
    <cellStyle name="Navadno 65 2" xfId="3216" xr:uid="{00000000-0005-0000-0000-0000A50B0000}"/>
    <cellStyle name="Navadno 65 3" xfId="3217" xr:uid="{00000000-0005-0000-0000-0000A60B0000}"/>
    <cellStyle name="Navadno 65 4" xfId="3218" xr:uid="{00000000-0005-0000-0000-0000A70B0000}"/>
    <cellStyle name="Navadno 65 5" xfId="3219" xr:uid="{00000000-0005-0000-0000-0000A80B0000}"/>
    <cellStyle name="Navadno 65 6" xfId="3220" xr:uid="{00000000-0005-0000-0000-0000A90B0000}"/>
    <cellStyle name="Navadno 65 7" xfId="3215" xr:uid="{00000000-0005-0000-0000-0000AA0B0000}"/>
    <cellStyle name="Navadno 66 2" xfId="3221" xr:uid="{00000000-0005-0000-0000-0000AB0B0000}"/>
    <cellStyle name="Navadno 67 2" xfId="3222" xr:uid="{00000000-0005-0000-0000-0000AC0B0000}"/>
    <cellStyle name="Navadno 68 2" xfId="3223" xr:uid="{00000000-0005-0000-0000-0000AD0B0000}"/>
    <cellStyle name="Navadno 69 2" xfId="3224" xr:uid="{00000000-0005-0000-0000-0000AE0B0000}"/>
    <cellStyle name="Navadno 7" xfId="1364" xr:uid="{00000000-0005-0000-0000-0000AF0B0000}"/>
    <cellStyle name="Navadno 7 10" xfId="1365" xr:uid="{00000000-0005-0000-0000-0000B00B0000}"/>
    <cellStyle name="Navadno 7 10 2" xfId="1366" xr:uid="{00000000-0005-0000-0000-0000B10B0000}"/>
    <cellStyle name="Navadno 7 11" xfId="1367" xr:uid="{00000000-0005-0000-0000-0000B20B0000}"/>
    <cellStyle name="Navadno 7 11 2" xfId="1368" xr:uid="{00000000-0005-0000-0000-0000B30B0000}"/>
    <cellStyle name="Navadno 7 12" xfId="1369" xr:uid="{00000000-0005-0000-0000-0000B40B0000}"/>
    <cellStyle name="Navadno 7 12 2" xfId="1370" xr:uid="{00000000-0005-0000-0000-0000B50B0000}"/>
    <cellStyle name="Navadno 7 13" xfId="1371" xr:uid="{00000000-0005-0000-0000-0000B60B0000}"/>
    <cellStyle name="Navadno 7 13 2" xfId="1372" xr:uid="{00000000-0005-0000-0000-0000B70B0000}"/>
    <cellStyle name="Navadno 7 14" xfId="1373" xr:uid="{00000000-0005-0000-0000-0000B80B0000}"/>
    <cellStyle name="Navadno 7 14 2" xfId="1374" xr:uid="{00000000-0005-0000-0000-0000B90B0000}"/>
    <cellStyle name="Navadno 7 15" xfId="1375" xr:uid="{00000000-0005-0000-0000-0000BA0B0000}"/>
    <cellStyle name="Navadno 7 15 2" xfId="1376" xr:uid="{00000000-0005-0000-0000-0000BB0B0000}"/>
    <cellStyle name="Navadno 7 16" xfId="1377" xr:uid="{00000000-0005-0000-0000-0000BC0B0000}"/>
    <cellStyle name="Navadno 7 16 2" xfId="1378" xr:uid="{00000000-0005-0000-0000-0000BD0B0000}"/>
    <cellStyle name="Navadno 7 17" xfId="1379" xr:uid="{00000000-0005-0000-0000-0000BE0B0000}"/>
    <cellStyle name="Navadno 7 17 2" xfId="1380" xr:uid="{00000000-0005-0000-0000-0000BF0B0000}"/>
    <cellStyle name="Navadno 7 18" xfId="1381" xr:uid="{00000000-0005-0000-0000-0000C00B0000}"/>
    <cellStyle name="Navadno 7 18 2" xfId="1382" xr:uid="{00000000-0005-0000-0000-0000C10B0000}"/>
    <cellStyle name="Navadno 7 19" xfId="1383" xr:uid="{00000000-0005-0000-0000-0000C20B0000}"/>
    <cellStyle name="Navadno 7 19 2" xfId="1384" xr:uid="{00000000-0005-0000-0000-0000C30B0000}"/>
    <cellStyle name="Navadno 7 2" xfId="1385" xr:uid="{00000000-0005-0000-0000-0000C40B0000}"/>
    <cellStyle name="Navadno 7 2 10" xfId="3225" xr:uid="{00000000-0005-0000-0000-0000C50B0000}"/>
    <cellStyle name="Navadno 7 2 11" xfId="3226" xr:uid="{00000000-0005-0000-0000-0000C60B0000}"/>
    <cellStyle name="Navadno 7 2 12" xfId="3227" xr:uid="{00000000-0005-0000-0000-0000C70B0000}"/>
    <cellStyle name="Navadno 7 2 13" xfId="3228" xr:uid="{00000000-0005-0000-0000-0000C80B0000}"/>
    <cellStyle name="Navadno 7 2 14" xfId="3229" xr:uid="{00000000-0005-0000-0000-0000C90B0000}"/>
    <cellStyle name="Navadno 7 2 15" xfId="3230" xr:uid="{00000000-0005-0000-0000-0000CA0B0000}"/>
    <cellStyle name="Navadno 7 2 16" xfId="3231" xr:uid="{00000000-0005-0000-0000-0000CB0B0000}"/>
    <cellStyle name="Navadno 7 2 17" xfId="3232" xr:uid="{00000000-0005-0000-0000-0000CC0B0000}"/>
    <cellStyle name="Navadno 7 2 18" xfId="3233" xr:uid="{00000000-0005-0000-0000-0000CD0B0000}"/>
    <cellStyle name="Navadno 7 2 19" xfId="3234" xr:uid="{00000000-0005-0000-0000-0000CE0B0000}"/>
    <cellStyle name="Navadno 7 2 2" xfId="1386" xr:uid="{00000000-0005-0000-0000-0000CF0B0000}"/>
    <cellStyle name="Navadno 7 2 20" xfId="3235" xr:uid="{00000000-0005-0000-0000-0000D00B0000}"/>
    <cellStyle name="Navadno 7 2 21" xfId="3236" xr:uid="{00000000-0005-0000-0000-0000D10B0000}"/>
    <cellStyle name="Navadno 7 2 22" xfId="3237" xr:uid="{00000000-0005-0000-0000-0000D20B0000}"/>
    <cellStyle name="Navadno 7 2 23" xfId="3238" xr:uid="{00000000-0005-0000-0000-0000D30B0000}"/>
    <cellStyle name="Navadno 7 2 3" xfId="1387" xr:uid="{00000000-0005-0000-0000-0000D40B0000}"/>
    <cellStyle name="Navadno 7 2 4" xfId="1388" xr:uid="{00000000-0005-0000-0000-0000D50B0000}"/>
    <cellStyle name="Navadno 7 2 5" xfId="1389" xr:uid="{00000000-0005-0000-0000-0000D60B0000}"/>
    <cellStyle name="Navadno 7 2 6" xfId="1390" xr:uid="{00000000-0005-0000-0000-0000D70B0000}"/>
    <cellStyle name="Navadno 7 2 7" xfId="3239" xr:uid="{00000000-0005-0000-0000-0000D80B0000}"/>
    <cellStyle name="Navadno 7 2 8" xfId="3240" xr:uid="{00000000-0005-0000-0000-0000D90B0000}"/>
    <cellStyle name="Navadno 7 2 9" xfId="3241" xr:uid="{00000000-0005-0000-0000-0000DA0B0000}"/>
    <cellStyle name="Navadno 7 20" xfId="1391" xr:uid="{00000000-0005-0000-0000-0000DB0B0000}"/>
    <cellStyle name="Navadno 7 20 2" xfId="1392" xr:uid="{00000000-0005-0000-0000-0000DC0B0000}"/>
    <cellStyle name="Navadno 7 21" xfId="1393" xr:uid="{00000000-0005-0000-0000-0000DD0B0000}"/>
    <cellStyle name="Navadno 7 21 2" xfId="1394" xr:uid="{00000000-0005-0000-0000-0000DE0B0000}"/>
    <cellStyle name="Navadno 7 22" xfId="1395" xr:uid="{00000000-0005-0000-0000-0000DF0B0000}"/>
    <cellStyle name="Navadno 7 22 2" xfId="1396" xr:uid="{00000000-0005-0000-0000-0000E00B0000}"/>
    <cellStyle name="Navadno 7 23" xfId="1397" xr:uid="{00000000-0005-0000-0000-0000E10B0000}"/>
    <cellStyle name="Navadno 7 23 2" xfId="1398" xr:uid="{00000000-0005-0000-0000-0000E20B0000}"/>
    <cellStyle name="Navadno 7 24" xfId="1399" xr:uid="{00000000-0005-0000-0000-0000E30B0000}"/>
    <cellStyle name="Navadno 7 24 2" xfId="1400" xr:uid="{00000000-0005-0000-0000-0000E40B0000}"/>
    <cellStyle name="Navadno 7 25" xfId="1401" xr:uid="{00000000-0005-0000-0000-0000E50B0000}"/>
    <cellStyle name="Navadno 7 25 2" xfId="1402" xr:uid="{00000000-0005-0000-0000-0000E60B0000}"/>
    <cellStyle name="Navadno 7 26" xfId="1403" xr:uid="{00000000-0005-0000-0000-0000E70B0000}"/>
    <cellStyle name="Navadno 7 26 2" xfId="1404" xr:uid="{00000000-0005-0000-0000-0000E80B0000}"/>
    <cellStyle name="Navadno 7 27" xfId="1405" xr:uid="{00000000-0005-0000-0000-0000E90B0000}"/>
    <cellStyle name="Navadno 7 27 2" xfId="1406" xr:uid="{00000000-0005-0000-0000-0000EA0B0000}"/>
    <cellStyle name="Navadno 7 28" xfId="1407" xr:uid="{00000000-0005-0000-0000-0000EB0B0000}"/>
    <cellStyle name="Navadno 7 28 2" xfId="1408" xr:uid="{00000000-0005-0000-0000-0000EC0B0000}"/>
    <cellStyle name="Navadno 7 29" xfId="1409" xr:uid="{00000000-0005-0000-0000-0000ED0B0000}"/>
    <cellStyle name="Navadno 7 29 2" xfId="1410" xr:uid="{00000000-0005-0000-0000-0000EE0B0000}"/>
    <cellStyle name="Navadno 7 3" xfId="1411" xr:uid="{00000000-0005-0000-0000-0000EF0B0000}"/>
    <cellStyle name="Navadno 7 3 2" xfId="1412" xr:uid="{00000000-0005-0000-0000-0000F00B0000}"/>
    <cellStyle name="Navadno 7 3 3" xfId="1413" xr:uid="{00000000-0005-0000-0000-0000F10B0000}"/>
    <cellStyle name="Navadno 7 3 4" xfId="1414" xr:uid="{00000000-0005-0000-0000-0000F20B0000}"/>
    <cellStyle name="Navadno 7 3 5" xfId="1415" xr:uid="{00000000-0005-0000-0000-0000F30B0000}"/>
    <cellStyle name="Navadno 7 3 6" xfId="1416" xr:uid="{00000000-0005-0000-0000-0000F40B0000}"/>
    <cellStyle name="Navadno 7 3 7" xfId="3242" xr:uid="{00000000-0005-0000-0000-0000F50B0000}"/>
    <cellStyle name="Navadno 7 3 8" xfId="3243" xr:uid="{00000000-0005-0000-0000-0000F60B0000}"/>
    <cellStyle name="Navadno 7 30" xfId="1417" xr:uid="{00000000-0005-0000-0000-0000F70B0000}"/>
    <cellStyle name="Navadno 7 30 2" xfId="1418" xr:uid="{00000000-0005-0000-0000-0000F80B0000}"/>
    <cellStyle name="Navadno 7 31" xfId="1419" xr:uid="{00000000-0005-0000-0000-0000F90B0000}"/>
    <cellStyle name="Navadno 7 31 2" xfId="1420" xr:uid="{00000000-0005-0000-0000-0000FA0B0000}"/>
    <cellStyle name="Navadno 7 32" xfId="1421" xr:uid="{00000000-0005-0000-0000-0000FB0B0000}"/>
    <cellStyle name="Navadno 7 32 2" xfId="1422" xr:uid="{00000000-0005-0000-0000-0000FC0B0000}"/>
    <cellStyle name="Navadno 7 33" xfId="1423" xr:uid="{00000000-0005-0000-0000-0000FD0B0000}"/>
    <cellStyle name="Navadno 7 33 2" xfId="1424" xr:uid="{00000000-0005-0000-0000-0000FE0B0000}"/>
    <cellStyle name="Navadno 7 34" xfId="1425" xr:uid="{00000000-0005-0000-0000-0000FF0B0000}"/>
    <cellStyle name="Navadno 7 34 2" xfId="1426" xr:uid="{00000000-0005-0000-0000-0000000C0000}"/>
    <cellStyle name="Navadno 7 35" xfId="1427" xr:uid="{00000000-0005-0000-0000-0000010C0000}"/>
    <cellStyle name="Navadno 7 35 2" xfId="1428" xr:uid="{00000000-0005-0000-0000-0000020C0000}"/>
    <cellStyle name="Navadno 7 36" xfId="1429" xr:uid="{00000000-0005-0000-0000-0000030C0000}"/>
    <cellStyle name="Navadno 7 36 2" xfId="1430" xr:uid="{00000000-0005-0000-0000-0000040C0000}"/>
    <cellStyle name="Navadno 7 37" xfId="1431" xr:uid="{00000000-0005-0000-0000-0000050C0000}"/>
    <cellStyle name="Navadno 7 37 2" xfId="1432" xr:uid="{00000000-0005-0000-0000-0000060C0000}"/>
    <cellStyle name="Navadno 7 38" xfId="1433" xr:uid="{00000000-0005-0000-0000-0000070C0000}"/>
    <cellStyle name="Navadno 7 38 2" xfId="1434" xr:uid="{00000000-0005-0000-0000-0000080C0000}"/>
    <cellStyle name="Navadno 7 39" xfId="1435" xr:uid="{00000000-0005-0000-0000-0000090C0000}"/>
    <cellStyle name="Navadno 7 39 2" xfId="1436" xr:uid="{00000000-0005-0000-0000-00000A0C0000}"/>
    <cellStyle name="Navadno 7 4" xfId="1437" xr:uid="{00000000-0005-0000-0000-00000B0C0000}"/>
    <cellStyle name="Navadno 7 4 2" xfId="1438" xr:uid="{00000000-0005-0000-0000-00000C0C0000}"/>
    <cellStyle name="Navadno 7 4 3" xfId="1439" xr:uid="{00000000-0005-0000-0000-00000D0C0000}"/>
    <cellStyle name="Navadno 7 4 4" xfId="1440" xr:uid="{00000000-0005-0000-0000-00000E0C0000}"/>
    <cellStyle name="Navadno 7 4 5" xfId="1441" xr:uid="{00000000-0005-0000-0000-00000F0C0000}"/>
    <cellStyle name="Navadno 7 4 6" xfId="1442" xr:uid="{00000000-0005-0000-0000-0000100C0000}"/>
    <cellStyle name="Navadno 7 40" xfId="1443" xr:uid="{00000000-0005-0000-0000-0000110C0000}"/>
    <cellStyle name="Navadno 7 40 2" xfId="1444" xr:uid="{00000000-0005-0000-0000-0000120C0000}"/>
    <cellStyle name="Navadno 7 41" xfId="1445" xr:uid="{00000000-0005-0000-0000-0000130C0000}"/>
    <cellStyle name="Navadno 7 41 2" xfId="1446" xr:uid="{00000000-0005-0000-0000-0000140C0000}"/>
    <cellStyle name="Navadno 7 42" xfId="1447" xr:uid="{00000000-0005-0000-0000-0000150C0000}"/>
    <cellStyle name="Navadno 7 42 2" xfId="1448" xr:uid="{00000000-0005-0000-0000-0000160C0000}"/>
    <cellStyle name="Navadno 7 43" xfId="1449" xr:uid="{00000000-0005-0000-0000-0000170C0000}"/>
    <cellStyle name="Navadno 7 43 2" xfId="1450" xr:uid="{00000000-0005-0000-0000-0000180C0000}"/>
    <cellStyle name="Navadno 7 44" xfId="1451" xr:uid="{00000000-0005-0000-0000-0000190C0000}"/>
    <cellStyle name="Navadno 7 44 2" xfId="1452" xr:uid="{00000000-0005-0000-0000-00001A0C0000}"/>
    <cellStyle name="Navadno 7 45" xfId="3099" xr:uid="{00000000-0005-0000-0000-00001B0C0000}"/>
    <cellStyle name="Navadno 7 5" xfId="1453" xr:uid="{00000000-0005-0000-0000-00001C0C0000}"/>
    <cellStyle name="Navadno 7 5 2" xfId="1454" xr:uid="{00000000-0005-0000-0000-00001D0C0000}"/>
    <cellStyle name="Navadno 7 5 3" xfId="1455" xr:uid="{00000000-0005-0000-0000-00001E0C0000}"/>
    <cellStyle name="Navadno 7 5 4" xfId="1456" xr:uid="{00000000-0005-0000-0000-00001F0C0000}"/>
    <cellStyle name="Navadno 7 5 5" xfId="1457" xr:uid="{00000000-0005-0000-0000-0000200C0000}"/>
    <cellStyle name="Navadno 7 5 6" xfId="1458" xr:uid="{00000000-0005-0000-0000-0000210C0000}"/>
    <cellStyle name="Navadno 7 6" xfId="1459" xr:uid="{00000000-0005-0000-0000-0000220C0000}"/>
    <cellStyle name="Navadno 7 6 2" xfId="1460" xr:uid="{00000000-0005-0000-0000-0000230C0000}"/>
    <cellStyle name="Navadno 7 6 3" xfId="1461" xr:uid="{00000000-0005-0000-0000-0000240C0000}"/>
    <cellStyle name="Navadno 7 6 4" xfId="1462" xr:uid="{00000000-0005-0000-0000-0000250C0000}"/>
    <cellStyle name="Navadno 7 6 5" xfId="1463" xr:uid="{00000000-0005-0000-0000-0000260C0000}"/>
    <cellStyle name="Navadno 7 6 6" xfId="1464" xr:uid="{00000000-0005-0000-0000-0000270C0000}"/>
    <cellStyle name="Navadno 7 7" xfId="1465" xr:uid="{00000000-0005-0000-0000-0000280C0000}"/>
    <cellStyle name="Navadno 7 7 2" xfId="1466" xr:uid="{00000000-0005-0000-0000-0000290C0000}"/>
    <cellStyle name="Navadno 7 8" xfId="1467" xr:uid="{00000000-0005-0000-0000-00002A0C0000}"/>
    <cellStyle name="Navadno 7 8 2" xfId="1468" xr:uid="{00000000-0005-0000-0000-00002B0C0000}"/>
    <cellStyle name="Navadno 7 9" xfId="1469" xr:uid="{00000000-0005-0000-0000-00002C0C0000}"/>
    <cellStyle name="Navadno 7 9 2" xfId="1470" xr:uid="{00000000-0005-0000-0000-00002D0C0000}"/>
    <cellStyle name="Navadno 70 2" xfId="3244" xr:uid="{00000000-0005-0000-0000-00002E0C0000}"/>
    <cellStyle name="Navadno 71 2" xfId="3245" xr:uid="{00000000-0005-0000-0000-00002F0C0000}"/>
    <cellStyle name="Navadno 72 2" xfId="3246" xr:uid="{00000000-0005-0000-0000-0000300C0000}"/>
    <cellStyle name="Navadno 73" xfId="3898" xr:uid="{3F95F822-1EB5-C342-A0E2-7AC98FDCD79C}"/>
    <cellStyle name="Navadno 73 2" xfId="3247" xr:uid="{00000000-0005-0000-0000-0000310C0000}"/>
    <cellStyle name="Navadno 74" xfId="3248" xr:uid="{00000000-0005-0000-0000-0000320C0000}"/>
    <cellStyle name="Navadno 75" xfId="3249" xr:uid="{00000000-0005-0000-0000-0000330C0000}"/>
    <cellStyle name="Navadno 76" xfId="3250" xr:uid="{00000000-0005-0000-0000-0000340C0000}"/>
    <cellStyle name="Navadno 77" xfId="3251" xr:uid="{00000000-0005-0000-0000-0000350C0000}"/>
    <cellStyle name="Navadno 78" xfId="3252" xr:uid="{00000000-0005-0000-0000-0000360C0000}"/>
    <cellStyle name="Navadno 79" xfId="3253" xr:uid="{00000000-0005-0000-0000-0000370C0000}"/>
    <cellStyle name="Navadno 8" xfId="1471" xr:uid="{00000000-0005-0000-0000-0000380C0000}"/>
    <cellStyle name="Navadno 8 10" xfId="1472" xr:uid="{00000000-0005-0000-0000-0000390C0000}"/>
    <cellStyle name="Navadno 8 10 2" xfId="1473" xr:uid="{00000000-0005-0000-0000-00003A0C0000}"/>
    <cellStyle name="Navadno 8 11" xfId="1474" xr:uid="{00000000-0005-0000-0000-00003B0C0000}"/>
    <cellStyle name="Navadno 8 11 2" xfId="1475" xr:uid="{00000000-0005-0000-0000-00003C0C0000}"/>
    <cellStyle name="Navadno 8 12" xfId="1476" xr:uid="{00000000-0005-0000-0000-00003D0C0000}"/>
    <cellStyle name="Navadno 8 12 2" xfId="1477" xr:uid="{00000000-0005-0000-0000-00003E0C0000}"/>
    <cellStyle name="Navadno 8 13" xfId="1478" xr:uid="{00000000-0005-0000-0000-00003F0C0000}"/>
    <cellStyle name="Navadno 8 13 2" xfId="1479" xr:uid="{00000000-0005-0000-0000-0000400C0000}"/>
    <cellStyle name="Navadno 8 14" xfId="1480" xr:uid="{00000000-0005-0000-0000-0000410C0000}"/>
    <cellStyle name="Navadno 8 14 2" xfId="1481" xr:uid="{00000000-0005-0000-0000-0000420C0000}"/>
    <cellStyle name="Navadno 8 15" xfId="1482" xr:uid="{00000000-0005-0000-0000-0000430C0000}"/>
    <cellStyle name="Navadno 8 15 2" xfId="1483" xr:uid="{00000000-0005-0000-0000-0000440C0000}"/>
    <cellStyle name="Navadno 8 16" xfId="1484" xr:uid="{00000000-0005-0000-0000-0000450C0000}"/>
    <cellStyle name="Navadno 8 16 2" xfId="1485" xr:uid="{00000000-0005-0000-0000-0000460C0000}"/>
    <cellStyle name="Navadno 8 17" xfId="1486" xr:uid="{00000000-0005-0000-0000-0000470C0000}"/>
    <cellStyle name="Navadno 8 17 2" xfId="1487" xr:uid="{00000000-0005-0000-0000-0000480C0000}"/>
    <cellStyle name="Navadno 8 18" xfId="1488" xr:uid="{00000000-0005-0000-0000-0000490C0000}"/>
    <cellStyle name="Navadno 8 18 2" xfId="1489" xr:uid="{00000000-0005-0000-0000-00004A0C0000}"/>
    <cellStyle name="Navadno 8 19" xfId="1490" xr:uid="{00000000-0005-0000-0000-00004B0C0000}"/>
    <cellStyle name="Navadno 8 19 2" xfId="1491" xr:uid="{00000000-0005-0000-0000-00004C0C0000}"/>
    <cellStyle name="Navadno 8 2" xfId="1492" xr:uid="{00000000-0005-0000-0000-00004D0C0000}"/>
    <cellStyle name="Navadno 8 2 10" xfId="3254" xr:uid="{00000000-0005-0000-0000-00004E0C0000}"/>
    <cellStyle name="Navadno 8 2 11" xfId="3255" xr:uid="{00000000-0005-0000-0000-00004F0C0000}"/>
    <cellStyle name="Navadno 8 2 12" xfId="3256" xr:uid="{00000000-0005-0000-0000-0000500C0000}"/>
    <cellStyle name="Navadno 8 2 13" xfId="3257" xr:uid="{00000000-0005-0000-0000-0000510C0000}"/>
    <cellStyle name="Navadno 8 2 14" xfId="3258" xr:uid="{00000000-0005-0000-0000-0000520C0000}"/>
    <cellStyle name="Navadno 8 2 15" xfId="3259" xr:uid="{00000000-0005-0000-0000-0000530C0000}"/>
    <cellStyle name="Navadno 8 2 16" xfId="3260" xr:uid="{00000000-0005-0000-0000-0000540C0000}"/>
    <cellStyle name="Navadno 8 2 17" xfId="3261" xr:uid="{00000000-0005-0000-0000-0000550C0000}"/>
    <cellStyle name="Navadno 8 2 18" xfId="3262" xr:uid="{00000000-0005-0000-0000-0000560C0000}"/>
    <cellStyle name="Navadno 8 2 19" xfId="3263" xr:uid="{00000000-0005-0000-0000-0000570C0000}"/>
    <cellStyle name="Navadno 8 2 2" xfId="1493" xr:uid="{00000000-0005-0000-0000-0000580C0000}"/>
    <cellStyle name="Navadno 8 2 20" xfId="3264" xr:uid="{00000000-0005-0000-0000-0000590C0000}"/>
    <cellStyle name="Navadno 8 2 21" xfId="3265" xr:uid="{00000000-0005-0000-0000-00005A0C0000}"/>
    <cellStyle name="Navadno 8 2 22" xfId="3266" xr:uid="{00000000-0005-0000-0000-00005B0C0000}"/>
    <cellStyle name="Navadno 8 2 23" xfId="3267" xr:uid="{00000000-0005-0000-0000-00005C0C0000}"/>
    <cellStyle name="Navadno 8 2 3" xfId="1494" xr:uid="{00000000-0005-0000-0000-00005D0C0000}"/>
    <cellStyle name="Navadno 8 2 4" xfId="1495" xr:uid="{00000000-0005-0000-0000-00005E0C0000}"/>
    <cellStyle name="Navadno 8 2 5" xfId="1496" xr:uid="{00000000-0005-0000-0000-00005F0C0000}"/>
    <cellStyle name="Navadno 8 2 6" xfId="1497" xr:uid="{00000000-0005-0000-0000-0000600C0000}"/>
    <cellStyle name="Navadno 8 2 7" xfId="3268" xr:uid="{00000000-0005-0000-0000-0000610C0000}"/>
    <cellStyle name="Navadno 8 2 8" xfId="3269" xr:uid="{00000000-0005-0000-0000-0000620C0000}"/>
    <cellStyle name="Navadno 8 2 9" xfId="3270" xr:uid="{00000000-0005-0000-0000-0000630C0000}"/>
    <cellStyle name="Navadno 8 20" xfId="1498" xr:uid="{00000000-0005-0000-0000-0000640C0000}"/>
    <cellStyle name="Navadno 8 20 2" xfId="1499" xr:uid="{00000000-0005-0000-0000-0000650C0000}"/>
    <cellStyle name="Navadno 8 21" xfId="1500" xr:uid="{00000000-0005-0000-0000-0000660C0000}"/>
    <cellStyle name="Navadno 8 21 2" xfId="1501" xr:uid="{00000000-0005-0000-0000-0000670C0000}"/>
    <cellStyle name="Navadno 8 22" xfId="1502" xr:uid="{00000000-0005-0000-0000-0000680C0000}"/>
    <cellStyle name="Navadno 8 22 2" xfId="1503" xr:uid="{00000000-0005-0000-0000-0000690C0000}"/>
    <cellStyle name="Navadno 8 23" xfId="1504" xr:uid="{00000000-0005-0000-0000-00006A0C0000}"/>
    <cellStyle name="Navadno 8 23 2" xfId="1505" xr:uid="{00000000-0005-0000-0000-00006B0C0000}"/>
    <cellStyle name="Navadno 8 24" xfId="1506" xr:uid="{00000000-0005-0000-0000-00006C0C0000}"/>
    <cellStyle name="Navadno 8 24 2" xfId="1507" xr:uid="{00000000-0005-0000-0000-00006D0C0000}"/>
    <cellStyle name="Navadno 8 25" xfId="1508" xr:uid="{00000000-0005-0000-0000-00006E0C0000}"/>
    <cellStyle name="Navadno 8 25 2" xfId="1509" xr:uid="{00000000-0005-0000-0000-00006F0C0000}"/>
    <cellStyle name="Navadno 8 26" xfId="1510" xr:uid="{00000000-0005-0000-0000-0000700C0000}"/>
    <cellStyle name="Navadno 8 26 2" xfId="1511" xr:uid="{00000000-0005-0000-0000-0000710C0000}"/>
    <cellStyle name="Navadno 8 27" xfId="1512" xr:uid="{00000000-0005-0000-0000-0000720C0000}"/>
    <cellStyle name="Navadno 8 27 2" xfId="1513" xr:uid="{00000000-0005-0000-0000-0000730C0000}"/>
    <cellStyle name="Navadno 8 28" xfId="1514" xr:uid="{00000000-0005-0000-0000-0000740C0000}"/>
    <cellStyle name="Navadno 8 28 2" xfId="1515" xr:uid="{00000000-0005-0000-0000-0000750C0000}"/>
    <cellStyle name="Navadno 8 29" xfId="1516" xr:uid="{00000000-0005-0000-0000-0000760C0000}"/>
    <cellStyle name="Navadno 8 29 2" xfId="1517" xr:uid="{00000000-0005-0000-0000-0000770C0000}"/>
    <cellStyle name="Navadno 8 3" xfId="1518" xr:uid="{00000000-0005-0000-0000-0000780C0000}"/>
    <cellStyle name="Navadno 8 3 2" xfId="1519" xr:uid="{00000000-0005-0000-0000-0000790C0000}"/>
    <cellStyle name="Navadno 8 3 3" xfId="1520" xr:uid="{00000000-0005-0000-0000-00007A0C0000}"/>
    <cellStyle name="Navadno 8 3 4" xfId="1521" xr:uid="{00000000-0005-0000-0000-00007B0C0000}"/>
    <cellStyle name="Navadno 8 3 5" xfId="1522" xr:uid="{00000000-0005-0000-0000-00007C0C0000}"/>
    <cellStyle name="Navadno 8 3 6" xfId="1523" xr:uid="{00000000-0005-0000-0000-00007D0C0000}"/>
    <cellStyle name="Navadno 8 3 7" xfId="3271" xr:uid="{00000000-0005-0000-0000-00007E0C0000}"/>
    <cellStyle name="Navadno 8 3 8" xfId="3272" xr:uid="{00000000-0005-0000-0000-00007F0C0000}"/>
    <cellStyle name="Navadno 8 30" xfId="1524" xr:uid="{00000000-0005-0000-0000-0000800C0000}"/>
    <cellStyle name="Navadno 8 30 2" xfId="1525" xr:uid="{00000000-0005-0000-0000-0000810C0000}"/>
    <cellStyle name="Navadno 8 31" xfId="1526" xr:uid="{00000000-0005-0000-0000-0000820C0000}"/>
    <cellStyle name="Navadno 8 31 2" xfId="1527" xr:uid="{00000000-0005-0000-0000-0000830C0000}"/>
    <cellStyle name="Navadno 8 32" xfId="1528" xr:uid="{00000000-0005-0000-0000-0000840C0000}"/>
    <cellStyle name="Navadno 8 32 2" xfId="1529" xr:uid="{00000000-0005-0000-0000-0000850C0000}"/>
    <cellStyle name="Navadno 8 33" xfId="1530" xr:uid="{00000000-0005-0000-0000-0000860C0000}"/>
    <cellStyle name="Navadno 8 33 2" xfId="1531" xr:uid="{00000000-0005-0000-0000-0000870C0000}"/>
    <cellStyle name="Navadno 8 34" xfId="1532" xr:uid="{00000000-0005-0000-0000-0000880C0000}"/>
    <cellStyle name="Navadno 8 34 2" xfId="1533" xr:uid="{00000000-0005-0000-0000-0000890C0000}"/>
    <cellStyle name="Navadno 8 35" xfId="1534" xr:uid="{00000000-0005-0000-0000-00008A0C0000}"/>
    <cellStyle name="Navadno 8 35 2" xfId="1535" xr:uid="{00000000-0005-0000-0000-00008B0C0000}"/>
    <cellStyle name="Navadno 8 36" xfId="1536" xr:uid="{00000000-0005-0000-0000-00008C0C0000}"/>
    <cellStyle name="Navadno 8 36 2" xfId="1537" xr:uid="{00000000-0005-0000-0000-00008D0C0000}"/>
    <cellStyle name="Navadno 8 37" xfId="1538" xr:uid="{00000000-0005-0000-0000-00008E0C0000}"/>
    <cellStyle name="Navadno 8 37 2" xfId="1539" xr:uid="{00000000-0005-0000-0000-00008F0C0000}"/>
    <cellStyle name="Navadno 8 38" xfId="1540" xr:uid="{00000000-0005-0000-0000-0000900C0000}"/>
    <cellStyle name="Navadno 8 38 2" xfId="1541" xr:uid="{00000000-0005-0000-0000-0000910C0000}"/>
    <cellStyle name="Navadno 8 39" xfId="1542" xr:uid="{00000000-0005-0000-0000-0000920C0000}"/>
    <cellStyle name="Navadno 8 39 2" xfId="1543" xr:uid="{00000000-0005-0000-0000-0000930C0000}"/>
    <cellStyle name="Navadno 8 4" xfId="1544" xr:uid="{00000000-0005-0000-0000-0000940C0000}"/>
    <cellStyle name="Navadno 8 4 2" xfId="1545" xr:uid="{00000000-0005-0000-0000-0000950C0000}"/>
    <cellStyle name="Navadno 8 4 3" xfId="1546" xr:uid="{00000000-0005-0000-0000-0000960C0000}"/>
    <cellStyle name="Navadno 8 4 4" xfId="1547" xr:uid="{00000000-0005-0000-0000-0000970C0000}"/>
    <cellStyle name="Navadno 8 4 5" xfId="1548" xr:uid="{00000000-0005-0000-0000-0000980C0000}"/>
    <cellStyle name="Navadno 8 4 6" xfId="1549" xr:uid="{00000000-0005-0000-0000-0000990C0000}"/>
    <cellStyle name="Navadno 8 40" xfId="1550" xr:uid="{00000000-0005-0000-0000-00009A0C0000}"/>
    <cellStyle name="Navadno 8 40 2" xfId="1551" xr:uid="{00000000-0005-0000-0000-00009B0C0000}"/>
    <cellStyle name="Navadno 8 41" xfId="1552" xr:uid="{00000000-0005-0000-0000-00009C0C0000}"/>
    <cellStyle name="Navadno 8 41 2" xfId="1553" xr:uid="{00000000-0005-0000-0000-00009D0C0000}"/>
    <cellStyle name="Navadno 8 42" xfId="1554" xr:uid="{00000000-0005-0000-0000-00009E0C0000}"/>
    <cellStyle name="Navadno 8 42 2" xfId="1555" xr:uid="{00000000-0005-0000-0000-00009F0C0000}"/>
    <cellStyle name="Navadno 8 43" xfId="1556" xr:uid="{00000000-0005-0000-0000-0000A00C0000}"/>
    <cellStyle name="Navadno 8 43 2" xfId="1557" xr:uid="{00000000-0005-0000-0000-0000A10C0000}"/>
    <cellStyle name="Navadno 8 44" xfId="1558" xr:uid="{00000000-0005-0000-0000-0000A20C0000}"/>
    <cellStyle name="Navadno 8 44 2" xfId="1559" xr:uid="{00000000-0005-0000-0000-0000A30C0000}"/>
    <cellStyle name="Navadno 8 45" xfId="3100" xr:uid="{00000000-0005-0000-0000-0000A40C0000}"/>
    <cellStyle name="Navadno 8 5" xfId="1560" xr:uid="{00000000-0005-0000-0000-0000A50C0000}"/>
    <cellStyle name="Navadno 8 5 2" xfId="1561" xr:uid="{00000000-0005-0000-0000-0000A60C0000}"/>
    <cellStyle name="Navadno 8 5 3" xfId="1562" xr:uid="{00000000-0005-0000-0000-0000A70C0000}"/>
    <cellStyle name="Navadno 8 5 4" xfId="1563" xr:uid="{00000000-0005-0000-0000-0000A80C0000}"/>
    <cellStyle name="Navadno 8 5 5" xfId="1564" xr:uid="{00000000-0005-0000-0000-0000A90C0000}"/>
    <cellStyle name="Navadno 8 5 6" xfId="1565" xr:uid="{00000000-0005-0000-0000-0000AA0C0000}"/>
    <cellStyle name="Navadno 8 6" xfId="1566" xr:uid="{00000000-0005-0000-0000-0000AB0C0000}"/>
    <cellStyle name="Navadno 8 6 2" xfId="1567" xr:uid="{00000000-0005-0000-0000-0000AC0C0000}"/>
    <cellStyle name="Navadno 8 6 3" xfId="1568" xr:uid="{00000000-0005-0000-0000-0000AD0C0000}"/>
    <cellStyle name="Navadno 8 6 4" xfId="1569" xr:uid="{00000000-0005-0000-0000-0000AE0C0000}"/>
    <cellStyle name="Navadno 8 6 5" xfId="1570" xr:uid="{00000000-0005-0000-0000-0000AF0C0000}"/>
    <cellStyle name="Navadno 8 6 6" xfId="1571" xr:uid="{00000000-0005-0000-0000-0000B00C0000}"/>
    <cellStyle name="Navadno 8 7" xfId="1572" xr:uid="{00000000-0005-0000-0000-0000B10C0000}"/>
    <cellStyle name="Navadno 8 7 2" xfId="1573" xr:uid="{00000000-0005-0000-0000-0000B20C0000}"/>
    <cellStyle name="Navadno 8 8" xfId="1574" xr:uid="{00000000-0005-0000-0000-0000B30C0000}"/>
    <cellStyle name="Navadno 8 8 2" xfId="1575" xr:uid="{00000000-0005-0000-0000-0000B40C0000}"/>
    <cellStyle name="Navadno 8 9" xfId="1576" xr:uid="{00000000-0005-0000-0000-0000B50C0000}"/>
    <cellStyle name="Navadno 8 9 2" xfId="1577" xr:uid="{00000000-0005-0000-0000-0000B60C0000}"/>
    <cellStyle name="Navadno 80" xfId="3273" xr:uid="{00000000-0005-0000-0000-0000B70C0000}"/>
    <cellStyle name="Navadno 81" xfId="3274" xr:uid="{00000000-0005-0000-0000-0000B80C0000}"/>
    <cellStyle name="Navadno 82" xfId="3577" xr:uid="{00000000-0005-0000-0000-0000B90C0000}"/>
    <cellStyle name="Navadno 82 2" xfId="3890" xr:uid="{A12AECF6-459B-4C85-AD5B-AD63F3AF4DCF}"/>
    <cellStyle name="Navadno 83" xfId="3576" xr:uid="{00000000-0005-0000-0000-0000BA0C0000}"/>
    <cellStyle name="Navadno 83 2" xfId="3889" xr:uid="{8E1900C2-2D52-46ED-8A94-CB6ABCBE708F}"/>
    <cellStyle name="Navadno 84" xfId="3275" xr:uid="{00000000-0005-0000-0000-0000BB0C0000}"/>
    <cellStyle name="Navadno 84 2" xfId="3842" xr:uid="{5043C3F0-8683-4117-8F01-E5C397964454}"/>
    <cellStyle name="Navadno 85" xfId="3575" xr:uid="{00000000-0005-0000-0000-0000BC0C0000}"/>
    <cellStyle name="Navadno 85 2" xfId="3888" xr:uid="{EFEEBA34-DCF1-4D6B-A20C-E6DD825439AF}"/>
    <cellStyle name="Navadno 86" xfId="3574" xr:uid="{00000000-0005-0000-0000-0000BD0C0000}"/>
    <cellStyle name="Navadno 86 2" xfId="3887" xr:uid="{712FEA9F-F9D0-4BDA-8130-95F0B6A14CA0}"/>
    <cellStyle name="Navadno 87" xfId="3573" xr:uid="{00000000-0005-0000-0000-0000BE0C0000}"/>
    <cellStyle name="Navadno 87 2" xfId="2928" xr:uid="{00000000-0005-0000-0000-0000BF0C0000}"/>
    <cellStyle name="Navadno 87 2 2" xfId="3818" xr:uid="{5138BEDC-BD06-451C-870C-16F6A8DF0BE4}"/>
    <cellStyle name="Navadno 87 3" xfId="3886" xr:uid="{256B5CD1-5526-4AA0-9B9B-880A3F0CFB9C}"/>
    <cellStyle name="Navadno 88" xfId="3276" xr:uid="{00000000-0005-0000-0000-0000C00C0000}"/>
    <cellStyle name="Navadno 89" xfId="3572" xr:uid="{00000000-0005-0000-0000-0000C10C0000}"/>
    <cellStyle name="Navadno 89 2" xfId="3885" xr:uid="{771FEB38-BF84-4535-B0FD-AAA730013A3C}"/>
    <cellStyle name="Navadno 9" xfId="1578" xr:uid="{00000000-0005-0000-0000-0000C20C0000}"/>
    <cellStyle name="Navadno 9 10" xfId="1579" xr:uid="{00000000-0005-0000-0000-0000C30C0000}"/>
    <cellStyle name="Navadno 9 10 2" xfId="1580" xr:uid="{00000000-0005-0000-0000-0000C40C0000}"/>
    <cellStyle name="Navadno 9 11" xfId="1581" xr:uid="{00000000-0005-0000-0000-0000C50C0000}"/>
    <cellStyle name="Navadno 9 11 2" xfId="1582" xr:uid="{00000000-0005-0000-0000-0000C60C0000}"/>
    <cellStyle name="Navadno 9 12" xfId="1583" xr:uid="{00000000-0005-0000-0000-0000C70C0000}"/>
    <cellStyle name="Navadno 9 12 2" xfId="1584" xr:uid="{00000000-0005-0000-0000-0000C80C0000}"/>
    <cellStyle name="Navadno 9 13" xfId="1585" xr:uid="{00000000-0005-0000-0000-0000C90C0000}"/>
    <cellStyle name="Navadno 9 13 2" xfId="1586" xr:uid="{00000000-0005-0000-0000-0000CA0C0000}"/>
    <cellStyle name="Navadno 9 14" xfId="1587" xr:uid="{00000000-0005-0000-0000-0000CB0C0000}"/>
    <cellStyle name="Navadno 9 14 2" xfId="1588" xr:uid="{00000000-0005-0000-0000-0000CC0C0000}"/>
    <cellStyle name="Navadno 9 15" xfId="1589" xr:uid="{00000000-0005-0000-0000-0000CD0C0000}"/>
    <cellStyle name="Navadno 9 15 2" xfId="1590" xr:uid="{00000000-0005-0000-0000-0000CE0C0000}"/>
    <cellStyle name="Navadno 9 16" xfId="1591" xr:uid="{00000000-0005-0000-0000-0000CF0C0000}"/>
    <cellStyle name="Navadno 9 16 2" xfId="1592" xr:uid="{00000000-0005-0000-0000-0000D00C0000}"/>
    <cellStyle name="Navadno 9 17" xfId="1593" xr:uid="{00000000-0005-0000-0000-0000D10C0000}"/>
    <cellStyle name="Navadno 9 17 2" xfId="1594" xr:uid="{00000000-0005-0000-0000-0000D20C0000}"/>
    <cellStyle name="Navadno 9 18" xfId="1595" xr:uid="{00000000-0005-0000-0000-0000D30C0000}"/>
    <cellStyle name="Navadno 9 18 2" xfId="1596" xr:uid="{00000000-0005-0000-0000-0000D40C0000}"/>
    <cellStyle name="Navadno 9 19" xfId="1597" xr:uid="{00000000-0005-0000-0000-0000D50C0000}"/>
    <cellStyle name="Navadno 9 19 2" xfId="1598" xr:uid="{00000000-0005-0000-0000-0000D60C0000}"/>
    <cellStyle name="Navadno 9 2" xfId="1599" xr:uid="{00000000-0005-0000-0000-0000D70C0000}"/>
    <cellStyle name="Navadno 9 2 10" xfId="3277" xr:uid="{00000000-0005-0000-0000-0000D80C0000}"/>
    <cellStyle name="Navadno 9 2 11" xfId="3278" xr:uid="{00000000-0005-0000-0000-0000D90C0000}"/>
    <cellStyle name="Navadno 9 2 12" xfId="3279" xr:uid="{00000000-0005-0000-0000-0000DA0C0000}"/>
    <cellStyle name="Navadno 9 2 13" xfId="3280" xr:uid="{00000000-0005-0000-0000-0000DB0C0000}"/>
    <cellStyle name="Navadno 9 2 14" xfId="3281" xr:uid="{00000000-0005-0000-0000-0000DC0C0000}"/>
    <cellStyle name="Navadno 9 2 15" xfId="3282" xr:uid="{00000000-0005-0000-0000-0000DD0C0000}"/>
    <cellStyle name="Navadno 9 2 16" xfId="3283" xr:uid="{00000000-0005-0000-0000-0000DE0C0000}"/>
    <cellStyle name="Navadno 9 2 17" xfId="3284" xr:uid="{00000000-0005-0000-0000-0000DF0C0000}"/>
    <cellStyle name="Navadno 9 2 18" xfId="3285" xr:uid="{00000000-0005-0000-0000-0000E00C0000}"/>
    <cellStyle name="Navadno 9 2 19" xfId="3286" xr:uid="{00000000-0005-0000-0000-0000E10C0000}"/>
    <cellStyle name="Navadno 9 2 2" xfId="1600" xr:uid="{00000000-0005-0000-0000-0000E20C0000}"/>
    <cellStyle name="Navadno 9 2 20" xfId="3287" xr:uid="{00000000-0005-0000-0000-0000E30C0000}"/>
    <cellStyle name="Navadno 9 2 21" xfId="3288" xr:uid="{00000000-0005-0000-0000-0000E40C0000}"/>
    <cellStyle name="Navadno 9 2 22" xfId="3289" xr:uid="{00000000-0005-0000-0000-0000E50C0000}"/>
    <cellStyle name="Navadno 9 2 23" xfId="3290" xr:uid="{00000000-0005-0000-0000-0000E60C0000}"/>
    <cellStyle name="Navadno 9 2 3" xfId="1601" xr:uid="{00000000-0005-0000-0000-0000E70C0000}"/>
    <cellStyle name="Navadno 9 2 4" xfId="1602" xr:uid="{00000000-0005-0000-0000-0000E80C0000}"/>
    <cellStyle name="Navadno 9 2 5" xfId="1603" xr:uid="{00000000-0005-0000-0000-0000E90C0000}"/>
    <cellStyle name="Navadno 9 2 6" xfId="1604" xr:uid="{00000000-0005-0000-0000-0000EA0C0000}"/>
    <cellStyle name="Navadno 9 2 7" xfId="3291" xr:uid="{00000000-0005-0000-0000-0000EB0C0000}"/>
    <cellStyle name="Navadno 9 2 8" xfId="3292" xr:uid="{00000000-0005-0000-0000-0000EC0C0000}"/>
    <cellStyle name="Navadno 9 2 9" xfId="3293" xr:uid="{00000000-0005-0000-0000-0000ED0C0000}"/>
    <cellStyle name="Navadno 9 20" xfId="1605" xr:uid="{00000000-0005-0000-0000-0000EE0C0000}"/>
    <cellStyle name="Navadno 9 20 2" xfId="1606" xr:uid="{00000000-0005-0000-0000-0000EF0C0000}"/>
    <cellStyle name="Navadno 9 21" xfId="1607" xr:uid="{00000000-0005-0000-0000-0000F00C0000}"/>
    <cellStyle name="Navadno 9 21 2" xfId="1608" xr:uid="{00000000-0005-0000-0000-0000F10C0000}"/>
    <cellStyle name="Navadno 9 22" xfId="1609" xr:uid="{00000000-0005-0000-0000-0000F20C0000}"/>
    <cellStyle name="Navadno 9 22 2" xfId="1610" xr:uid="{00000000-0005-0000-0000-0000F30C0000}"/>
    <cellStyle name="Navadno 9 23" xfId="1611" xr:uid="{00000000-0005-0000-0000-0000F40C0000}"/>
    <cellStyle name="Navadno 9 23 2" xfId="1612" xr:uid="{00000000-0005-0000-0000-0000F50C0000}"/>
    <cellStyle name="Navadno 9 24" xfId="1613" xr:uid="{00000000-0005-0000-0000-0000F60C0000}"/>
    <cellStyle name="Navadno 9 24 2" xfId="1614" xr:uid="{00000000-0005-0000-0000-0000F70C0000}"/>
    <cellStyle name="Navadno 9 25" xfId="1615" xr:uid="{00000000-0005-0000-0000-0000F80C0000}"/>
    <cellStyle name="Navadno 9 25 2" xfId="1616" xr:uid="{00000000-0005-0000-0000-0000F90C0000}"/>
    <cellStyle name="Navadno 9 26" xfId="1617" xr:uid="{00000000-0005-0000-0000-0000FA0C0000}"/>
    <cellStyle name="Navadno 9 26 2" xfId="1618" xr:uid="{00000000-0005-0000-0000-0000FB0C0000}"/>
    <cellStyle name="Navadno 9 27" xfId="1619" xr:uid="{00000000-0005-0000-0000-0000FC0C0000}"/>
    <cellStyle name="Navadno 9 27 2" xfId="1620" xr:uid="{00000000-0005-0000-0000-0000FD0C0000}"/>
    <cellStyle name="Navadno 9 28" xfId="1621" xr:uid="{00000000-0005-0000-0000-0000FE0C0000}"/>
    <cellStyle name="Navadno 9 28 2" xfId="1622" xr:uid="{00000000-0005-0000-0000-0000FF0C0000}"/>
    <cellStyle name="Navadno 9 29" xfId="1623" xr:uid="{00000000-0005-0000-0000-0000000D0000}"/>
    <cellStyle name="Navadno 9 29 2" xfId="1624" xr:uid="{00000000-0005-0000-0000-0000010D0000}"/>
    <cellStyle name="Navadno 9 3" xfId="1625" xr:uid="{00000000-0005-0000-0000-0000020D0000}"/>
    <cellStyle name="Navadno 9 3 2" xfId="1626" xr:uid="{00000000-0005-0000-0000-0000030D0000}"/>
    <cellStyle name="Navadno 9 3 3" xfId="1627" xr:uid="{00000000-0005-0000-0000-0000040D0000}"/>
    <cellStyle name="Navadno 9 3 4" xfId="1628" xr:uid="{00000000-0005-0000-0000-0000050D0000}"/>
    <cellStyle name="Navadno 9 3 5" xfId="1629" xr:uid="{00000000-0005-0000-0000-0000060D0000}"/>
    <cellStyle name="Navadno 9 3 6" xfId="1630" xr:uid="{00000000-0005-0000-0000-0000070D0000}"/>
    <cellStyle name="Navadno 9 3 7" xfId="3294" xr:uid="{00000000-0005-0000-0000-0000080D0000}"/>
    <cellStyle name="Navadno 9 3 8" xfId="3295" xr:uid="{00000000-0005-0000-0000-0000090D0000}"/>
    <cellStyle name="Navadno 9 30" xfId="1631" xr:uid="{00000000-0005-0000-0000-00000A0D0000}"/>
    <cellStyle name="Navadno 9 30 2" xfId="1632" xr:uid="{00000000-0005-0000-0000-00000B0D0000}"/>
    <cellStyle name="Navadno 9 31" xfId="1633" xr:uid="{00000000-0005-0000-0000-00000C0D0000}"/>
    <cellStyle name="Navadno 9 31 2" xfId="1634" xr:uid="{00000000-0005-0000-0000-00000D0D0000}"/>
    <cellStyle name="Navadno 9 32" xfId="1635" xr:uid="{00000000-0005-0000-0000-00000E0D0000}"/>
    <cellStyle name="Navadno 9 32 2" xfId="1636" xr:uid="{00000000-0005-0000-0000-00000F0D0000}"/>
    <cellStyle name="Navadno 9 33" xfId="1637" xr:uid="{00000000-0005-0000-0000-0000100D0000}"/>
    <cellStyle name="Navadno 9 33 2" xfId="1638" xr:uid="{00000000-0005-0000-0000-0000110D0000}"/>
    <cellStyle name="Navadno 9 34" xfId="1639" xr:uid="{00000000-0005-0000-0000-0000120D0000}"/>
    <cellStyle name="Navadno 9 34 2" xfId="1640" xr:uid="{00000000-0005-0000-0000-0000130D0000}"/>
    <cellStyle name="Navadno 9 35" xfId="1641" xr:uid="{00000000-0005-0000-0000-0000140D0000}"/>
    <cellStyle name="Navadno 9 35 2" xfId="1642" xr:uid="{00000000-0005-0000-0000-0000150D0000}"/>
    <cellStyle name="Navadno 9 36" xfId="1643" xr:uid="{00000000-0005-0000-0000-0000160D0000}"/>
    <cellStyle name="Navadno 9 36 2" xfId="1644" xr:uid="{00000000-0005-0000-0000-0000170D0000}"/>
    <cellStyle name="Navadno 9 37" xfId="1645" xr:uid="{00000000-0005-0000-0000-0000180D0000}"/>
    <cellStyle name="Navadno 9 37 2" xfId="1646" xr:uid="{00000000-0005-0000-0000-0000190D0000}"/>
    <cellStyle name="Navadno 9 38" xfId="1647" xr:uid="{00000000-0005-0000-0000-00001A0D0000}"/>
    <cellStyle name="Navadno 9 38 2" xfId="1648" xr:uid="{00000000-0005-0000-0000-00001B0D0000}"/>
    <cellStyle name="Navadno 9 39" xfId="1649" xr:uid="{00000000-0005-0000-0000-00001C0D0000}"/>
    <cellStyle name="Navadno 9 39 2" xfId="1650" xr:uid="{00000000-0005-0000-0000-00001D0D0000}"/>
    <cellStyle name="Navadno 9 4" xfId="1651" xr:uid="{00000000-0005-0000-0000-00001E0D0000}"/>
    <cellStyle name="Navadno 9 4 2" xfId="1652" xr:uid="{00000000-0005-0000-0000-00001F0D0000}"/>
    <cellStyle name="Navadno 9 4 3" xfId="1653" xr:uid="{00000000-0005-0000-0000-0000200D0000}"/>
    <cellStyle name="Navadno 9 4 4" xfId="1654" xr:uid="{00000000-0005-0000-0000-0000210D0000}"/>
    <cellStyle name="Navadno 9 4 5" xfId="1655" xr:uid="{00000000-0005-0000-0000-0000220D0000}"/>
    <cellStyle name="Navadno 9 4 6" xfId="1656" xr:uid="{00000000-0005-0000-0000-0000230D0000}"/>
    <cellStyle name="Navadno 9 40" xfId="1657" xr:uid="{00000000-0005-0000-0000-0000240D0000}"/>
    <cellStyle name="Navadno 9 40 2" xfId="1658" xr:uid="{00000000-0005-0000-0000-0000250D0000}"/>
    <cellStyle name="Navadno 9 41" xfId="1659" xr:uid="{00000000-0005-0000-0000-0000260D0000}"/>
    <cellStyle name="Navadno 9 41 2" xfId="1660" xr:uid="{00000000-0005-0000-0000-0000270D0000}"/>
    <cellStyle name="Navadno 9 42" xfId="1661" xr:uid="{00000000-0005-0000-0000-0000280D0000}"/>
    <cellStyle name="Navadno 9 42 2" xfId="1662" xr:uid="{00000000-0005-0000-0000-0000290D0000}"/>
    <cellStyle name="Navadno 9 43" xfId="1663" xr:uid="{00000000-0005-0000-0000-00002A0D0000}"/>
    <cellStyle name="Navadno 9 43 2" xfId="1664" xr:uid="{00000000-0005-0000-0000-00002B0D0000}"/>
    <cellStyle name="Navadno 9 44" xfId="1665" xr:uid="{00000000-0005-0000-0000-00002C0D0000}"/>
    <cellStyle name="Navadno 9 44 2" xfId="1666" xr:uid="{00000000-0005-0000-0000-00002D0D0000}"/>
    <cellStyle name="Navadno 9 45" xfId="3101" xr:uid="{00000000-0005-0000-0000-00002E0D0000}"/>
    <cellStyle name="Navadno 9 45 2" xfId="3836" xr:uid="{8569EA87-0AC6-4CB4-B74C-664E0C7437CE}"/>
    <cellStyle name="Navadno 9 5" xfId="1667" xr:uid="{00000000-0005-0000-0000-00002F0D0000}"/>
    <cellStyle name="Navadno 9 5 2" xfId="1668" xr:uid="{00000000-0005-0000-0000-0000300D0000}"/>
    <cellStyle name="Navadno 9 5 3" xfId="1669" xr:uid="{00000000-0005-0000-0000-0000310D0000}"/>
    <cellStyle name="Navadno 9 5 4" xfId="1670" xr:uid="{00000000-0005-0000-0000-0000320D0000}"/>
    <cellStyle name="Navadno 9 5 5" xfId="1671" xr:uid="{00000000-0005-0000-0000-0000330D0000}"/>
    <cellStyle name="Navadno 9 5 6" xfId="1672" xr:uid="{00000000-0005-0000-0000-0000340D0000}"/>
    <cellStyle name="Navadno 9 6" xfId="1673" xr:uid="{00000000-0005-0000-0000-0000350D0000}"/>
    <cellStyle name="Navadno 9 6 2" xfId="1674" xr:uid="{00000000-0005-0000-0000-0000360D0000}"/>
    <cellStyle name="Navadno 9 6 3" xfId="1675" xr:uid="{00000000-0005-0000-0000-0000370D0000}"/>
    <cellStyle name="Navadno 9 6 4" xfId="1676" xr:uid="{00000000-0005-0000-0000-0000380D0000}"/>
    <cellStyle name="Navadno 9 6 5" xfId="1677" xr:uid="{00000000-0005-0000-0000-0000390D0000}"/>
    <cellStyle name="Navadno 9 6 6" xfId="1678" xr:uid="{00000000-0005-0000-0000-00003A0D0000}"/>
    <cellStyle name="Navadno 9 7" xfId="1679" xr:uid="{00000000-0005-0000-0000-00003B0D0000}"/>
    <cellStyle name="Navadno 9 7 2" xfId="1680" xr:uid="{00000000-0005-0000-0000-00003C0D0000}"/>
    <cellStyle name="Navadno 9 8" xfId="1681" xr:uid="{00000000-0005-0000-0000-00003D0D0000}"/>
    <cellStyle name="Navadno 9 8 2" xfId="1682" xr:uid="{00000000-0005-0000-0000-00003E0D0000}"/>
    <cellStyle name="Navadno 9 9" xfId="1683" xr:uid="{00000000-0005-0000-0000-00003F0D0000}"/>
    <cellStyle name="Navadno 9 9 2" xfId="1684" xr:uid="{00000000-0005-0000-0000-0000400D0000}"/>
    <cellStyle name="Navadno 90" xfId="3571" xr:uid="{00000000-0005-0000-0000-0000410D0000}"/>
    <cellStyle name="Navadno 90 2" xfId="3884" xr:uid="{C7383489-C3A5-40EF-AF5B-626107255DCE}"/>
    <cellStyle name="Navadno 91" xfId="3570" xr:uid="{00000000-0005-0000-0000-0000420D0000}"/>
    <cellStyle name="Navadno 91 2" xfId="3883" xr:uid="{393941D9-573F-4859-88D7-CA6A921E02F8}"/>
    <cellStyle name="Navadno 92" xfId="3569" xr:uid="{00000000-0005-0000-0000-0000430D0000}"/>
    <cellStyle name="Navadno 92 2" xfId="3882" xr:uid="{46AA5A5A-B43C-4BDA-A995-3E1E0ABC1D1D}"/>
    <cellStyle name="Navadno 93" xfId="3568" xr:uid="{00000000-0005-0000-0000-0000440D0000}"/>
    <cellStyle name="Navadno 93 2" xfId="3881" xr:uid="{E45FFE44-8E38-4BDF-96E0-2064A8253EDE}"/>
    <cellStyle name="Navadno 94" xfId="3567" xr:uid="{00000000-0005-0000-0000-0000450D0000}"/>
    <cellStyle name="Navadno 94 2" xfId="3880" xr:uid="{C4BE2844-E260-44C9-BA5D-85143985354D}"/>
    <cellStyle name="Navadno 95" xfId="3566" xr:uid="{00000000-0005-0000-0000-0000460D0000}"/>
    <cellStyle name="Navadno 95 2" xfId="3879" xr:uid="{8580FDF9-820B-4A82-9338-C8186553253D}"/>
    <cellStyle name="Navadno 96" xfId="3565" xr:uid="{00000000-0005-0000-0000-0000470D0000}"/>
    <cellStyle name="Navadno 96 2" xfId="3878" xr:uid="{52724DA9-5887-4328-A6C6-0658814850EE}"/>
    <cellStyle name="Navadno 97" xfId="3564" xr:uid="{00000000-0005-0000-0000-0000480D0000}"/>
    <cellStyle name="Navadno 97 2" xfId="3877" xr:uid="{9EA4B45C-D014-4F13-84F2-6C4C9BCDF4C8}"/>
    <cellStyle name="Navadno 98" xfId="3563" xr:uid="{00000000-0005-0000-0000-0000490D0000}"/>
    <cellStyle name="Navadno 98 2" xfId="3876" xr:uid="{053EC7EA-6E59-4C0F-ADFD-9D4FD7A49ECD}"/>
    <cellStyle name="Navadno 99" xfId="3562" xr:uid="{00000000-0005-0000-0000-00004A0D0000}"/>
    <cellStyle name="Navadno 99 2" xfId="3875" xr:uid="{247B7EA9-AC7D-4F63-B4C2-0C7FABD7E043}"/>
    <cellStyle name="Navadno_KALAMAR-PSO GREGORČIČEVA MS-16.11.04" xfId="3894" xr:uid="{8151D2A2-3A55-6748-A94B-27F4C91BCD39}"/>
    <cellStyle name="Navadno_KALAMAR-PSO GREGORČIČEVA MS-16.11.04 2" xfId="3895" xr:uid="{51380D22-0A7B-8945-9AF4-52C9095CACFC}"/>
    <cellStyle name="Neutral" xfId="3102" xr:uid="{00000000-0005-0000-0000-00004B0D0000}"/>
    <cellStyle name="Nevtralno 2" xfId="3298" xr:uid="{00000000-0005-0000-0000-00004C0D0000}"/>
    <cellStyle name="Nevtralno 2 2" xfId="3299" xr:uid="{00000000-0005-0000-0000-00004D0D0000}"/>
    <cellStyle name="Nevtralno 2 3" xfId="3300" xr:uid="{00000000-0005-0000-0000-00004E0D0000}"/>
    <cellStyle name="Nevtralno 2_VODOVODNA INSTALACIJA" xfId="3301" xr:uid="{00000000-0005-0000-0000-00004F0D0000}"/>
    <cellStyle name="Nevtralno 3" xfId="3302" xr:uid="{00000000-0005-0000-0000-0000500D0000}"/>
    <cellStyle name="Nevtralno 3 2" xfId="3303" xr:uid="{00000000-0005-0000-0000-0000510D0000}"/>
    <cellStyle name="Nevtralno 3 3" xfId="3304" xr:uid="{00000000-0005-0000-0000-0000520D0000}"/>
    <cellStyle name="Nevtralno 3_VODOVODNA INSTALACIJA" xfId="3305" xr:uid="{00000000-0005-0000-0000-0000530D0000}"/>
    <cellStyle name="Nevtralno 4" xfId="3306" xr:uid="{00000000-0005-0000-0000-0000540D0000}"/>
    <cellStyle name="Nevtralno 4 2" xfId="3307" xr:uid="{00000000-0005-0000-0000-0000550D0000}"/>
    <cellStyle name="Nevtralno 4 3" xfId="3308" xr:uid="{00000000-0005-0000-0000-0000560D0000}"/>
    <cellStyle name="Nevtralno 4_VODOVODNA INSTALACIJA" xfId="3309" xr:uid="{00000000-0005-0000-0000-0000570D0000}"/>
    <cellStyle name="Nevtralno 5" xfId="3310" xr:uid="{00000000-0005-0000-0000-0000580D0000}"/>
    <cellStyle name="Nevtralno 5 2" xfId="3311" xr:uid="{00000000-0005-0000-0000-0000590D0000}"/>
    <cellStyle name="Nevtralno 5 3" xfId="3312" xr:uid="{00000000-0005-0000-0000-00005A0D0000}"/>
    <cellStyle name="Nevtralno 6" xfId="3297" xr:uid="{00000000-0005-0000-0000-00005B0D0000}"/>
    <cellStyle name="Normal" xfId="0" builtinId="0"/>
    <cellStyle name="Normal - Style1" xfId="3103" xr:uid="{00000000-0005-0000-0000-00005D0D0000}"/>
    <cellStyle name="Normal 11" xfId="3104" xr:uid="{00000000-0005-0000-0000-00005E0D0000}"/>
    <cellStyle name="normal 2" xfId="3313" xr:uid="{00000000-0005-0000-0000-00005F0D0000}"/>
    <cellStyle name="Normal 2 2" xfId="3700" xr:uid="{00000000-0005-0000-0000-0000600D0000}"/>
    <cellStyle name="Normal 2 3_Popis del - osnova" xfId="3907" xr:uid="{50F3DA94-6FD5-5F47-AB09-9BC1E14B245E}"/>
    <cellStyle name="Normal 3" xfId="1692" xr:uid="{00000000-0005-0000-0000-00005C0D0000}"/>
    <cellStyle name="Note" xfId="3105" xr:uid="{00000000-0005-0000-0000-0000620D0000}"/>
    <cellStyle name="Odstotek 2" xfId="2951" xr:uid="{00000000-0005-0000-0000-0000630D0000}"/>
    <cellStyle name="Odstotek 2 2" xfId="2952" xr:uid="{00000000-0005-0000-0000-0000640D0000}"/>
    <cellStyle name="Odstotek 2 3" xfId="3106" xr:uid="{00000000-0005-0000-0000-0000650D0000}"/>
    <cellStyle name="Odstotek 2 3 2" xfId="3837" xr:uid="{9892416E-F750-4E4B-8287-DEFA0821C559}"/>
    <cellStyle name="Odstotek 2 4" xfId="3107" xr:uid="{00000000-0005-0000-0000-0000660D0000}"/>
    <cellStyle name="Odstotek 2 4 2" xfId="2999" xr:uid="{00000000-0005-0000-0000-0000670D0000}"/>
    <cellStyle name="Odstotek 3" xfId="3108" xr:uid="{00000000-0005-0000-0000-0000680D0000}"/>
    <cellStyle name="Odstotek 3 2" xfId="3838" xr:uid="{FE13B0B8-5027-4AC4-9C72-83DBC1D0CC40}"/>
    <cellStyle name="Odstotek 4" xfId="3314" xr:uid="{00000000-0005-0000-0000-0000690D0000}"/>
    <cellStyle name="Odstotek 4 2" xfId="2929" xr:uid="{00000000-0005-0000-0000-00006A0D0000}"/>
    <cellStyle name="Odstotek 4 2 2" xfId="3819" xr:uid="{64908CE5-926E-4EC3-AC12-32F84EFF1273}"/>
    <cellStyle name="Opomba 2" xfId="3316" xr:uid="{00000000-0005-0000-0000-00006B0D0000}"/>
    <cellStyle name="Opomba 2 2" xfId="3317" xr:uid="{00000000-0005-0000-0000-00006C0D0000}"/>
    <cellStyle name="Opomba 2 3" xfId="3318" xr:uid="{00000000-0005-0000-0000-00006D0D0000}"/>
    <cellStyle name="Opomba 2 4" xfId="3844" xr:uid="{24DEBC0D-E55F-468F-BFD8-4FFE635A1C39}"/>
    <cellStyle name="Opomba 3" xfId="3319" xr:uid="{00000000-0005-0000-0000-00006E0D0000}"/>
    <cellStyle name="Opomba 3 2" xfId="3320" xr:uid="{00000000-0005-0000-0000-00006F0D0000}"/>
    <cellStyle name="Opomba 3 3" xfId="3321" xr:uid="{00000000-0005-0000-0000-0000700D0000}"/>
    <cellStyle name="Opomba 3 4" xfId="3845" xr:uid="{C2C29B7B-5B0F-484A-BCF1-0C58F844DF8B}"/>
    <cellStyle name="Opomba 4" xfId="3322" xr:uid="{00000000-0005-0000-0000-0000710D0000}"/>
    <cellStyle name="Opomba 4 2" xfId="3323" xr:uid="{00000000-0005-0000-0000-0000720D0000}"/>
    <cellStyle name="Opomba 4 3" xfId="3324" xr:uid="{00000000-0005-0000-0000-0000730D0000}"/>
    <cellStyle name="Opomba 4 4" xfId="3846" xr:uid="{47D0326C-9AFF-4A07-97B3-794F7B333C7C}"/>
    <cellStyle name="Opomba 5" xfId="3325" xr:uid="{00000000-0005-0000-0000-0000740D0000}"/>
    <cellStyle name="Opomba 5 2" xfId="3326" xr:uid="{00000000-0005-0000-0000-0000750D0000}"/>
    <cellStyle name="Opomba 5 3" xfId="3327" xr:uid="{00000000-0005-0000-0000-0000760D0000}"/>
    <cellStyle name="Opomba 6" xfId="3315" xr:uid="{00000000-0005-0000-0000-0000770D0000}"/>
    <cellStyle name="Opomba 6 2" xfId="3843" xr:uid="{ED6E92C1-82A9-4497-8A9B-7CCCDF012C4F}"/>
    <cellStyle name="Opozorilo 2" xfId="3329" xr:uid="{00000000-0005-0000-0000-0000780D0000}"/>
    <cellStyle name="Opozorilo 2 2" xfId="3330" xr:uid="{00000000-0005-0000-0000-0000790D0000}"/>
    <cellStyle name="Opozorilo 2 3" xfId="3331" xr:uid="{00000000-0005-0000-0000-00007A0D0000}"/>
    <cellStyle name="Opozorilo 3" xfId="3332" xr:uid="{00000000-0005-0000-0000-00007B0D0000}"/>
    <cellStyle name="Opozorilo 3 2" xfId="3333" xr:uid="{00000000-0005-0000-0000-00007C0D0000}"/>
    <cellStyle name="Opozorilo 3 3" xfId="3334" xr:uid="{00000000-0005-0000-0000-00007D0D0000}"/>
    <cellStyle name="Opozorilo 4" xfId="3335" xr:uid="{00000000-0005-0000-0000-00007E0D0000}"/>
    <cellStyle name="Opozorilo 4 2" xfId="3336" xr:uid="{00000000-0005-0000-0000-00007F0D0000}"/>
    <cellStyle name="Opozorilo 4 3" xfId="3337" xr:uid="{00000000-0005-0000-0000-0000800D0000}"/>
    <cellStyle name="Opozorilo 5" xfId="3338" xr:uid="{00000000-0005-0000-0000-0000810D0000}"/>
    <cellStyle name="Opozorilo 5 2" xfId="3339" xr:uid="{00000000-0005-0000-0000-0000820D0000}"/>
    <cellStyle name="Opozorilo 5 3" xfId="3340" xr:uid="{00000000-0005-0000-0000-0000830D0000}"/>
    <cellStyle name="Opozorilo 6" xfId="3328" xr:uid="{00000000-0005-0000-0000-0000840D0000}"/>
    <cellStyle name="Output" xfId="3109" xr:uid="{00000000-0005-0000-0000-0000850D0000}"/>
    <cellStyle name="Per cent" xfId="1693" builtinId="5"/>
    <cellStyle name="Pojasnjevalno besedilo 2" xfId="3342" xr:uid="{00000000-0005-0000-0000-0000870D0000}"/>
    <cellStyle name="Pojasnjevalno besedilo 2 2" xfId="3343" xr:uid="{00000000-0005-0000-0000-0000880D0000}"/>
    <cellStyle name="Pojasnjevalno besedilo 2 3" xfId="3344" xr:uid="{00000000-0005-0000-0000-0000890D0000}"/>
    <cellStyle name="Pojasnjevalno besedilo 3" xfId="3345" xr:uid="{00000000-0005-0000-0000-00008A0D0000}"/>
    <cellStyle name="Pojasnjevalno besedilo 3 2" xfId="3346" xr:uid="{00000000-0005-0000-0000-00008B0D0000}"/>
    <cellStyle name="Pojasnjevalno besedilo 3 3" xfId="3347" xr:uid="{00000000-0005-0000-0000-00008C0D0000}"/>
    <cellStyle name="Pojasnjevalno besedilo 4" xfId="3348" xr:uid="{00000000-0005-0000-0000-00008D0D0000}"/>
    <cellStyle name="Pojasnjevalno besedilo 4 2" xfId="3349" xr:uid="{00000000-0005-0000-0000-00008E0D0000}"/>
    <cellStyle name="Pojasnjevalno besedilo 4 3" xfId="3350" xr:uid="{00000000-0005-0000-0000-00008F0D0000}"/>
    <cellStyle name="Pojasnjevalno besedilo 5" xfId="3351" xr:uid="{00000000-0005-0000-0000-0000900D0000}"/>
    <cellStyle name="Pojasnjevalno besedilo 5 2" xfId="3352" xr:uid="{00000000-0005-0000-0000-0000910D0000}"/>
    <cellStyle name="Pojasnjevalno besedilo 5 3" xfId="3353" xr:uid="{00000000-0005-0000-0000-0000920D0000}"/>
    <cellStyle name="Pojasnjevalno besedilo 6" xfId="3341" xr:uid="{00000000-0005-0000-0000-0000930D0000}"/>
    <cellStyle name="Poudarek1 2" xfId="3355" xr:uid="{00000000-0005-0000-0000-0000940D0000}"/>
    <cellStyle name="Poudarek1 2 2" xfId="3356" xr:uid="{00000000-0005-0000-0000-0000950D0000}"/>
    <cellStyle name="Poudarek1 2 3" xfId="3357" xr:uid="{00000000-0005-0000-0000-0000960D0000}"/>
    <cellStyle name="Poudarek1 2_VODOVODNA INSTALACIJA" xfId="3358" xr:uid="{00000000-0005-0000-0000-0000970D0000}"/>
    <cellStyle name="Poudarek1 3" xfId="3359" xr:uid="{00000000-0005-0000-0000-0000980D0000}"/>
    <cellStyle name="Poudarek1 3 2" xfId="3360" xr:uid="{00000000-0005-0000-0000-0000990D0000}"/>
    <cellStyle name="Poudarek1 3 3" xfId="3361" xr:uid="{00000000-0005-0000-0000-00009A0D0000}"/>
    <cellStyle name="Poudarek1 3_VODOVODNA INSTALACIJA" xfId="3362" xr:uid="{00000000-0005-0000-0000-00009B0D0000}"/>
    <cellStyle name="Poudarek1 4" xfId="3363" xr:uid="{00000000-0005-0000-0000-00009C0D0000}"/>
    <cellStyle name="Poudarek1 4 2" xfId="3364" xr:uid="{00000000-0005-0000-0000-00009D0D0000}"/>
    <cellStyle name="Poudarek1 4 3" xfId="3365" xr:uid="{00000000-0005-0000-0000-00009E0D0000}"/>
    <cellStyle name="Poudarek1 4_VODOVODNA INSTALACIJA" xfId="3366" xr:uid="{00000000-0005-0000-0000-00009F0D0000}"/>
    <cellStyle name="Poudarek1 5" xfId="3367" xr:uid="{00000000-0005-0000-0000-0000A00D0000}"/>
    <cellStyle name="Poudarek1 5 2" xfId="3368" xr:uid="{00000000-0005-0000-0000-0000A10D0000}"/>
    <cellStyle name="Poudarek1 5 3" xfId="3369" xr:uid="{00000000-0005-0000-0000-0000A20D0000}"/>
    <cellStyle name="Poudarek1 6" xfId="3354" xr:uid="{00000000-0005-0000-0000-0000A30D0000}"/>
    <cellStyle name="Poudarek2 2" xfId="3371" xr:uid="{00000000-0005-0000-0000-0000A40D0000}"/>
    <cellStyle name="Poudarek2 2 2" xfId="3372" xr:uid="{00000000-0005-0000-0000-0000A50D0000}"/>
    <cellStyle name="Poudarek2 2 3" xfId="3373" xr:uid="{00000000-0005-0000-0000-0000A60D0000}"/>
    <cellStyle name="Poudarek2 2_VODOVODNA INSTALACIJA" xfId="3374" xr:uid="{00000000-0005-0000-0000-0000A70D0000}"/>
    <cellStyle name="Poudarek2 3" xfId="3375" xr:uid="{00000000-0005-0000-0000-0000A80D0000}"/>
    <cellStyle name="Poudarek2 3 2" xfId="3376" xr:uid="{00000000-0005-0000-0000-0000A90D0000}"/>
    <cellStyle name="Poudarek2 3 3" xfId="3377" xr:uid="{00000000-0005-0000-0000-0000AA0D0000}"/>
    <cellStyle name="Poudarek2 3_VODOVODNA INSTALACIJA" xfId="3378" xr:uid="{00000000-0005-0000-0000-0000AB0D0000}"/>
    <cellStyle name="Poudarek2 4" xfId="3379" xr:uid="{00000000-0005-0000-0000-0000AC0D0000}"/>
    <cellStyle name="Poudarek2 4 2" xfId="3380" xr:uid="{00000000-0005-0000-0000-0000AD0D0000}"/>
    <cellStyle name="Poudarek2 4 3" xfId="3381" xr:uid="{00000000-0005-0000-0000-0000AE0D0000}"/>
    <cellStyle name="Poudarek2 4_VODOVODNA INSTALACIJA" xfId="3382" xr:uid="{00000000-0005-0000-0000-0000AF0D0000}"/>
    <cellStyle name="Poudarek2 5" xfId="3383" xr:uid="{00000000-0005-0000-0000-0000B00D0000}"/>
    <cellStyle name="Poudarek2 5 2" xfId="3384" xr:uid="{00000000-0005-0000-0000-0000B10D0000}"/>
    <cellStyle name="Poudarek2 5 3" xfId="3385" xr:uid="{00000000-0005-0000-0000-0000B20D0000}"/>
    <cellStyle name="Poudarek2 6" xfId="3370" xr:uid="{00000000-0005-0000-0000-0000B30D0000}"/>
    <cellStyle name="Poudarek3 2" xfId="3387" xr:uid="{00000000-0005-0000-0000-0000B40D0000}"/>
    <cellStyle name="Poudarek3 2 2" xfId="3388" xr:uid="{00000000-0005-0000-0000-0000B50D0000}"/>
    <cellStyle name="Poudarek3 2 3" xfId="3389" xr:uid="{00000000-0005-0000-0000-0000B60D0000}"/>
    <cellStyle name="Poudarek3 2_VODOVODNA INSTALACIJA" xfId="3390" xr:uid="{00000000-0005-0000-0000-0000B70D0000}"/>
    <cellStyle name="Poudarek3 3" xfId="3391" xr:uid="{00000000-0005-0000-0000-0000B80D0000}"/>
    <cellStyle name="Poudarek3 3 2" xfId="3392" xr:uid="{00000000-0005-0000-0000-0000B90D0000}"/>
    <cellStyle name="Poudarek3 3 3" xfId="3393" xr:uid="{00000000-0005-0000-0000-0000BA0D0000}"/>
    <cellStyle name="Poudarek3 3_VODOVODNA INSTALACIJA" xfId="3394" xr:uid="{00000000-0005-0000-0000-0000BB0D0000}"/>
    <cellStyle name="Poudarek3 4" xfId="3395" xr:uid="{00000000-0005-0000-0000-0000BC0D0000}"/>
    <cellStyle name="Poudarek3 4 2" xfId="3396" xr:uid="{00000000-0005-0000-0000-0000BD0D0000}"/>
    <cellStyle name="Poudarek3 4 3" xfId="3397" xr:uid="{00000000-0005-0000-0000-0000BE0D0000}"/>
    <cellStyle name="Poudarek3 4_VODOVODNA INSTALACIJA" xfId="3398" xr:uid="{00000000-0005-0000-0000-0000BF0D0000}"/>
    <cellStyle name="Poudarek3 5" xfId="3399" xr:uid="{00000000-0005-0000-0000-0000C00D0000}"/>
    <cellStyle name="Poudarek3 5 2" xfId="3400" xr:uid="{00000000-0005-0000-0000-0000C10D0000}"/>
    <cellStyle name="Poudarek3 5 3" xfId="3401" xr:uid="{00000000-0005-0000-0000-0000C20D0000}"/>
    <cellStyle name="Poudarek3 6" xfId="3386" xr:uid="{00000000-0005-0000-0000-0000C30D0000}"/>
    <cellStyle name="Poudarek4 2" xfId="3403" xr:uid="{00000000-0005-0000-0000-0000C40D0000}"/>
    <cellStyle name="Poudarek4 2 2" xfId="3404" xr:uid="{00000000-0005-0000-0000-0000C50D0000}"/>
    <cellStyle name="Poudarek4 2 3" xfId="3405" xr:uid="{00000000-0005-0000-0000-0000C60D0000}"/>
    <cellStyle name="Poudarek4 2_VODOVODNA INSTALACIJA" xfId="3406" xr:uid="{00000000-0005-0000-0000-0000C70D0000}"/>
    <cellStyle name="Poudarek4 3" xfId="3407" xr:uid="{00000000-0005-0000-0000-0000C80D0000}"/>
    <cellStyle name="Poudarek4 3 2" xfId="3408" xr:uid="{00000000-0005-0000-0000-0000C90D0000}"/>
    <cellStyle name="Poudarek4 3 3" xfId="3409" xr:uid="{00000000-0005-0000-0000-0000CA0D0000}"/>
    <cellStyle name="Poudarek4 3_VODOVODNA INSTALACIJA" xfId="3410" xr:uid="{00000000-0005-0000-0000-0000CB0D0000}"/>
    <cellStyle name="Poudarek4 4" xfId="3411" xr:uid="{00000000-0005-0000-0000-0000CC0D0000}"/>
    <cellStyle name="Poudarek4 4 2" xfId="3412" xr:uid="{00000000-0005-0000-0000-0000CD0D0000}"/>
    <cellStyle name="Poudarek4 4 3" xfId="3413" xr:uid="{00000000-0005-0000-0000-0000CE0D0000}"/>
    <cellStyle name="Poudarek4 4_VODOVODNA INSTALACIJA" xfId="3414" xr:uid="{00000000-0005-0000-0000-0000CF0D0000}"/>
    <cellStyle name="Poudarek4 5" xfId="3415" xr:uid="{00000000-0005-0000-0000-0000D00D0000}"/>
    <cellStyle name="Poudarek4 5 2" xfId="3416" xr:uid="{00000000-0005-0000-0000-0000D10D0000}"/>
    <cellStyle name="Poudarek4 5 3" xfId="3417" xr:uid="{00000000-0005-0000-0000-0000D20D0000}"/>
    <cellStyle name="Poudarek4 6" xfId="3402" xr:uid="{00000000-0005-0000-0000-0000D30D0000}"/>
    <cellStyle name="Poudarek5 2" xfId="3419" xr:uid="{00000000-0005-0000-0000-0000D40D0000}"/>
    <cellStyle name="Poudarek5 2 2" xfId="3420" xr:uid="{00000000-0005-0000-0000-0000D50D0000}"/>
    <cellStyle name="Poudarek5 2 3" xfId="3421" xr:uid="{00000000-0005-0000-0000-0000D60D0000}"/>
    <cellStyle name="Poudarek5 3" xfId="3422" xr:uid="{00000000-0005-0000-0000-0000D70D0000}"/>
    <cellStyle name="Poudarek5 3 2" xfId="3423" xr:uid="{00000000-0005-0000-0000-0000D80D0000}"/>
    <cellStyle name="Poudarek5 3 3" xfId="3424" xr:uid="{00000000-0005-0000-0000-0000D90D0000}"/>
    <cellStyle name="Poudarek5 4" xfId="3425" xr:uid="{00000000-0005-0000-0000-0000DA0D0000}"/>
    <cellStyle name="Poudarek5 4 2" xfId="3426" xr:uid="{00000000-0005-0000-0000-0000DB0D0000}"/>
    <cellStyle name="Poudarek5 4 3" xfId="3427" xr:uid="{00000000-0005-0000-0000-0000DC0D0000}"/>
    <cellStyle name="Poudarek5 5" xfId="3428" xr:uid="{00000000-0005-0000-0000-0000DD0D0000}"/>
    <cellStyle name="Poudarek5 5 2" xfId="3429" xr:uid="{00000000-0005-0000-0000-0000DE0D0000}"/>
    <cellStyle name="Poudarek5 5 3" xfId="3430" xr:uid="{00000000-0005-0000-0000-0000DF0D0000}"/>
    <cellStyle name="Poudarek5 6" xfId="3418" xr:uid="{00000000-0005-0000-0000-0000E00D0000}"/>
    <cellStyle name="Poudarek6 2" xfId="3432" xr:uid="{00000000-0005-0000-0000-0000E10D0000}"/>
    <cellStyle name="Poudarek6 2 2" xfId="3433" xr:uid="{00000000-0005-0000-0000-0000E20D0000}"/>
    <cellStyle name="Poudarek6 2 3" xfId="3434" xr:uid="{00000000-0005-0000-0000-0000E30D0000}"/>
    <cellStyle name="Poudarek6 2_VODOVODNA INSTALACIJA" xfId="3435" xr:uid="{00000000-0005-0000-0000-0000E40D0000}"/>
    <cellStyle name="Poudarek6 3" xfId="3436" xr:uid="{00000000-0005-0000-0000-0000E50D0000}"/>
    <cellStyle name="Poudarek6 3 2" xfId="3437" xr:uid="{00000000-0005-0000-0000-0000E60D0000}"/>
    <cellStyle name="Poudarek6 3 3" xfId="3438" xr:uid="{00000000-0005-0000-0000-0000E70D0000}"/>
    <cellStyle name="Poudarek6 3_VODOVODNA INSTALACIJA" xfId="3439" xr:uid="{00000000-0005-0000-0000-0000E80D0000}"/>
    <cellStyle name="Poudarek6 4" xfId="3440" xr:uid="{00000000-0005-0000-0000-0000E90D0000}"/>
    <cellStyle name="Poudarek6 4 2" xfId="3441" xr:uid="{00000000-0005-0000-0000-0000EA0D0000}"/>
    <cellStyle name="Poudarek6 4 3" xfId="3442" xr:uid="{00000000-0005-0000-0000-0000EB0D0000}"/>
    <cellStyle name="Poudarek6 4_VODOVODNA INSTALACIJA" xfId="3443" xr:uid="{00000000-0005-0000-0000-0000EC0D0000}"/>
    <cellStyle name="Poudarek6 5" xfId="3444" xr:uid="{00000000-0005-0000-0000-0000ED0D0000}"/>
    <cellStyle name="Poudarek6 5 2" xfId="3445" xr:uid="{00000000-0005-0000-0000-0000EE0D0000}"/>
    <cellStyle name="Poudarek6 5 3" xfId="3446" xr:uid="{00000000-0005-0000-0000-0000EF0D0000}"/>
    <cellStyle name="Poudarek6 6" xfId="3431" xr:uid="{00000000-0005-0000-0000-0000F00D0000}"/>
    <cellStyle name="Povezana celica 2" xfId="3448" xr:uid="{00000000-0005-0000-0000-0000F10D0000}"/>
    <cellStyle name="Povezana celica 2 2" xfId="3449" xr:uid="{00000000-0005-0000-0000-0000F20D0000}"/>
    <cellStyle name="Povezana celica 2 3" xfId="3450" xr:uid="{00000000-0005-0000-0000-0000F30D0000}"/>
    <cellStyle name="Povezana celica 2_VODOVODNA INSTALACIJA" xfId="3451" xr:uid="{00000000-0005-0000-0000-0000F40D0000}"/>
    <cellStyle name="Povezana celica 3" xfId="3452" xr:uid="{00000000-0005-0000-0000-0000F50D0000}"/>
    <cellStyle name="Povezana celica 3 2" xfId="3453" xr:uid="{00000000-0005-0000-0000-0000F60D0000}"/>
    <cellStyle name="Povezana celica 3 3" xfId="3454" xr:uid="{00000000-0005-0000-0000-0000F70D0000}"/>
    <cellStyle name="Povezana celica 3_VODOVODNA INSTALACIJA" xfId="3455" xr:uid="{00000000-0005-0000-0000-0000F80D0000}"/>
    <cellStyle name="Povezana celica 4" xfId="3456" xr:uid="{00000000-0005-0000-0000-0000F90D0000}"/>
    <cellStyle name="Povezana celica 4 2" xfId="3457" xr:uid="{00000000-0005-0000-0000-0000FA0D0000}"/>
    <cellStyle name="Povezana celica 4 3" xfId="3458" xr:uid="{00000000-0005-0000-0000-0000FB0D0000}"/>
    <cellStyle name="Povezana celica 4_VODOVODNA INSTALACIJA" xfId="3459" xr:uid="{00000000-0005-0000-0000-0000FC0D0000}"/>
    <cellStyle name="Povezana celica 5" xfId="3460" xr:uid="{00000000-0005-0000-0000-0000FD0D0000}"/>
    <cellStyle name="Povezana celica 5 2" xfId="3461" xr:uid="{00000000-0005-0000-0000-0000FE0D0000}"/>
    <cellStyle name="Povezana celica 5 3" xfId="3462" xr:uid="{00000000-0005-0000-0000-0000FF0D0000}"/>
    <cellStyle name="Povezana celica 6" xfId="3447" xr:uid="{00000000-0005-0000-0000-0000000E0000}"/>
    <cellStyle name="Preveri celico 2" xfId="3464" xr:uid="{00000000-0005-0000-0000-0000010E0000}"/>
    <cellStyle name="Preveri celico 2 2" xfId="3465" xr:uid="{00000000-0005-0000-0000-0000020E0000}"/>
    <cellStyle name="Preveri celico 2 3" xfId="3466" xr:uid="{00000000-0005-0000-0000-0000030E0000}"/>
    <cellStyle name="Preveri celico 3" xfId="3467" xr:uid="{00000000-0005-0000-0000-0000040E0000}"/>
    <cellStyle name="Preveri celico 3 2" xfId="3468" xr:uid="{00000000-0005-0000-0000-0000050E0000}"/>
    <cellStyle name="Preveri celico 3 3" xfId="3469" xr:uid="{00000000-0005-0000-0000-0000060E0000}"/>
    <cellStyle name="Preveri celico 4" xfId="3470" xr:uid="{00000000-0005-0000-0000-0000070E0000}"/>
    <cellStyle name="Preveri celico 4 2" xfId="3471" xr:uid="{00000000-0005-0000-0000-0000080E0000}"/>
    <cellStyle name="Preveri celico 4 3" xfId="3472" xr:uid="{00000000-0005-0000-0000-0000090E0000}"/>
    <cellStyle name="Preveri celico 5" xfId="3473" xr:uid="{00000000-0005-0000-0000-00000A0E0000}"/>
    <cellStyle name="Preveri celico 5 2" xfId="3474" xr:uid="{00000000-0005-0000-0000-00000B0E0000}"/>
    <cellStyle name="Preveri celico 5 3" xfId="3475" xr:uid="{00000000-0005-0000-0000-00000C0E0000}"/>
    <cellStyle name="Preveri celico 6" xfId="3463" xr:uid="{00000000-0005-0000-0000-00000D0E0000}"/>
    <cellStyle name="Računanje 2" xfId="3477" xr:uid="{00000000-0005-0000-0000-00000E0E0000}"/>
    <cellStyle name="Računanje 2 2" xfId="3478" xr:uid="{00000000-0005-0000-0000-00000F0E0000}"/>
    <cellStyle name="Računanje 2 3" xfId="3479" xr:uid="{00000000-0005-0000-0000-0000100E0000}"/>
    <cellStyle name="Računanje 2_VODOVODNA INSTALACIJA" xfId="3480" xr:uid="{00000000-0005-0000-0000-0000110E0000}"/>
    <cellStyle name="Računanje 3" xfId="3481" xr:uid="{00000000-0005-0000-0000-0000120E0000}"/>
    <cellStyle name="Računanje 3 2" xfId="3482" xr:uid="{00000000-0005-0000-0000-0000130E0000}"/>
    <cellStyle name="Računanje 3 3" xfId="3483" xr:uid="{00000000-0005-0000-0000-0000140E0000}"/>
    <cellStyle name="Računanje 3_VODOVODNA INSTALACIJA" xfId="3484" xr:uid="{00000000-0005-0000-0000-0000150E0000}"/>
    <cellStyle name="Računanje 4" xfId="3485" xr:uid="{00000000-0005-0000-0000-0000160E0000}"/>
    <cellStyle name="Računanje 4 2" xfId="3486" xr:uid="{00000000-0005-0000-0000-0000170E0000}"/>
    <cellStyle name="Računanje 4 3" xfId="3487" xr:uid="{00000000-0005-0000-0000-0000180E0000}"/>
    <cellStyle name="Računanje 4_VODOVODNA INSTALACIJA" xfId="3488" xr:uid="{00000000-0005-0000-0000-0000190E0000}"/>
    <cellStyle name="Računanje 5" xfId="3489" xr:uid="{00000000-0005-0000-0000-00001A0E0000}"/>
    <cellStyle name="Računanje 5 2" xfId="3490" xr:uid="{00000000-0005-0000-0000-00001B0E0000}"/>
    <cellStyle name="Računanje 5 3" xfId="3491" xr:uid="{00000000-0005-0000-0000-00001C0E0000}"/>
    <cellStyle name="Računanje 6" xfId="3476" xr:uid="{00000000-0005-0000-0000-00001D0E0000}"/>
    <cellStyle name="Slabo 2" xfId="3493" xr:uid="{00000000-0005-0000-0000-00001E0E0000}"/>
    <cellStyle name="Slabo 2 2" xfId="3494" xr:uid="{00000000-0005-0000-0000-00001F0E0000}"/>
    <cellStyle name="Slabo 2 3" xfId="3495" xr:uid="{00000000-0005-0000-0000-0000200E0000}"/>
    <cellStyle name="Slabo 2_VODOVODNA INSTALACIJA" xfId="3496" xr:uid="{00000000-0005-0000-0000-0000210E0000}"/>
    <cellStyle name="Slabo 3" xfId="3497" xr:uid="{00000000-0005-0000-0000-0000220E0000}"/>
    <cellStyle name="Slabo 3 2" xfId="3498" xr:uid="{00000000-0005-0000-0000-0000230E0000}"/>
    <cellStyle name="Slabo 3 3" xfId="3499" xr:uid="{00000000-0005-0000-0000-0000240E0000}"/>
    <cellStyle name="Slabo 3_VODOVODNA INSTALACIJA" xfId="3500" xr:uid="{00000000-0005-0000-0000-0000250E0000}"/>
    <cellStyle name="Slabo 4" xfId="3501" xr:uid="{00000000-0005-0000-0000-0000260E0000}"/>
    <cellStyle name="Slabo 4 2" xfId="3502" xr:uid="{00000000-0005-0000-0000-0000270E0000}"/>
    <cellStyle name="Slabo 4 3" xfId="3503" xr:uid="{00000000-0005-0000-0000-0000280E0000}"/>
    <cellStyle name="Slabo 4_VODOVODNA INSTALACIJA" xfId="3504" xr:uid="{00000000-0005-0000-0000-0000290E0000}"/>
    <cellStyle name="Slabo 5" xfId="3505" xr:uid="{00000000-0005-0000-0000-00002A0E0000}"/>
    <cellStyle name="Slabo 5 2" xfId="3506" xr:uid="{00000000-0005-0000-0000-00002B0E0000}"/>
    <cellStyle name="Slabo 5 3" xfId="3507" xr:uid="{00000000-0005-0000-0000-00002C0E0000}"/>
    <cellStyle name="Slabo 6" xfId="3492" xr:uid="{00000000-0005-0000-0000-00002D0E0000}"/>
    <cellStyle name="Slog 1" xfId="1687" xr:uid="{00000000-0005-0000-0000-00002E0E0000}"/>
    <cellStyle name="Slog 1 2" xfId="3112" xr:uid="{00000000-0005-0000-0000-00002F0E0000}"/>
    <cellStyle name="Standard_Akt.Typen" xfId="3113" xr:uid="{00000000-0005-0000-0000-0000300E0000}"/>
    <cellStyle name="Title" xfId="3114" xr:uid="{00000000-0005-0000-0000-0000310E0000}"/>
    <cellStyle name="Total" xfId="3115" xr:uid="{00000000-0005-0000-0000-0000320E0000}"/>
    <cellStyle name="Valuta 2" xfId="3701" xr:uid="{00000000-0005-0000-0000-0000330E0000}"/>
    <cellStyle name="Valuta 2 10" xfId="3509" xr:uid="{00000000-0005-0000-0000-0000340E0000}"/>
    <cellStyle name="Valuta 2 10 2" xfId="3848" xr:uid="{1F7CA868-A7B4-41F7-A082-E94C93AA74C8}"/>
    <cellStyle name="Valuta 2 11" xfId="3510" xr:uid="{00000000-0005-0000-0000-0000350E0000}"/>
    <cellStyle name="Valuta 2 11 2" xfId="3849" xr:uid="{527DCC5D-00E6-40D5-AA6A-E70F67F58EBC}"/>
    <cellStyle name="Valuta 2 12" xfId="3511" xr:uid="{00000000-0005-0000-0000-0000360E0000}"/>
    <cellStyle name="Valuta 2 12 2" xfId="3850" xr:uid="{9E93E418-4BD7-440F-B84A-440C7A4EA738}"/>
    <cellStyle name="Valuta 2 13" xfId="3512" xr:uid="{00000000-0005-0000-0000-0000370E0000}"/>
    <cellStyle name="Valuta 2 13 2" xfId="3851" xr:uid="{7B849CFD-9811-4F5B-9226-4C974CCD6908}"/>
    <cellStyle name="Valuta 2 14" xfId="3513" xr:uid="{00000000-0005-0000-0000-0000380E0000}"/>
    <cellStyle name="Valuta 2 14 2" xfId="3852" xr:uid="{04A59D0C-D0DB-412F-AA88-DE832F171372}"/>
    <cellStyle name="Valuta 2 15" xfId="3514" xr:uid="{00000000-0005-0000-0000-0000390E0000}"/>
    <cellStyle name="Valuta 2 15 2" xfId="3853" xr:uid="{141629BB-BFCA-4BCE-B76E-B506424C69C7}"/>
    <cellStyle name="Valuta 2 16" xfId="3508" xr:uid="{00000000-0005-0000-0000-00003A0E0000}"/>
    <cellStyle name="Valuta 2 16 2" xfId="3847" xr:uid="{188C41EB-03AD-4FA9-83E5-71845FAD7CE5}"/>
    <cellStyle name="Valuta 2 2" xfId="3515" xr:uid="{00000000-0005-0000-0000-00003B0E0000}"/>
    <cellStyle name="Valuta 2 2 2" xfId="2992" xr:uid="{00000000-0005-0000-0000-00003C0E0000}"/>
    <cellStyle name="Valuta 2 2 3" xfId="3854" xr:uid="{E93D4F08-ED54-4B80-9703-23EE60262137}"/>
    <cellStyle name="Valuta 2 3" xfId="3516" xr:uid="{00000000-0005-0000-0000-00003D0E0000}"/>
    <cellStyle name="Valuta 2 3 2" xfId="2969" xr:uid="{00000000-0005-0000-0000-00003E0E0000}"/>
    <cellStyle name="Valuta 2 3 3" xfId="3855" xr:uid="{59735B58-56D7-4CCF-A373-77BDC2609941}"/>
    <cellStyle name="Valuta 2 4" xfId="3517" xr:uid="{00000000-0005-0000-0000-00003F0E0000}"/>
    <cellStyle name="Valuta 2 4 2" xfId="3856" xr:uid="{527CEF52-51A1-4DE3-B647-B5ED2A835E5A}"/>
    <cellStyle name="Valuta 2 5" xfId="3518" xr:uid="{00000000-0005-0000-0000-0000400E0000}"/>
    <cellStyle name="Valuta 2 5 2" xfId="3857" xr:uid="{8E01F878-F8B9-44B1-9EE6-F4B1435BE471}"/>
    <cellStyle name="Valuta 2 6" xfId="3519" xr:uid="{00000000-0005-0000-0000-0000410E0000}"/>
    <cellStyle name="Valuta 2 6 2" xfId="3858" xr:uid="{0F980E0E-BC9B-428A-AFAD-FC18D79927BF}"/>
    <cellStyle name="Valuta 2 7" xfId="3520" xr:uid="{00000000-0005-0000-0000-0000420E0000}"/>
    <cellStyle name="Valuta 2 7 2" xfId="3859" xr:uid="{D7514072-BEF4-4720-9388-10698F13F992}"/>
    <cellStyle name="Valuta 2 8" xfId="3521" xr:uid="{00000000-0005-0000-0000-0000430E0000}"/>
    <cellStyle name="Valuta 2 8 2" xfId="3860" xr:uid="{B7DD8F2A-48D6-40E4-AB73-3DECE1C4F12E}"/>
    <cellStyle name="Valuta 2 9" xfId="3522" xr:uid="{00000000-0005-0000-0000-0000440E0000}"/>
    <cellStyle name="Valuta 2 9 2" xfId="3861" xr:uid="{211B6388-F5A4-42F0-AFD3-5AC6B668375E}"/>
    <cellStyle name="Valuta 3" xfId="3523" xr:uid="{00000000-0005-0000-0000-0000450E0000}"/>
    <cellStyle name="Valuta 3 2" xfId="3862" xr:uid="{CE071A9B-1F53-456F-907E-7A3EBC562108}"/>
    <cellStyle name="Vejica 10" xfId="3116" xr:uid="{00000000-0005-0000-0000-0000460E0000}"/>
    <cellStyle name="Vejica 11" xfId="3117" xr:uid="{00000000-0005-0000-0000-0000470E0000}"/>
    <cellStyle name="Vejica 12" xfId="3296" xr:uid="{00000000-0005-0000-0000-0000480E0000}"/>
    <cellStyle name="Vejica 13" xfId="3118" xr:uid="{00000000-0005-0000-0000-0000490E0000}"/>
    <cellStyle name="Vejica 14" xfId="3119" xr:uid="{00000000-0005-0000-0000-00004A0E0000}"/>
    <cellStyle name="Vejica 14 2" xfId="3839" xr:uid="{AE8DC211-C55B-49C4-940A-3F947AA500B0}"/>
    <cellStyle name="Vejica 2" xfId="3120" xr:uid="{00000000-0005-0000-0000-00004B0E0000}"/>
    <cellStyle name="Vejica 2 2" xfId="3121" xr:uid="{00000000-0005-0000-0000-00004C0E0000}"/>
    <cellStyle name="Vejica 2 2 2" xfId="3702" xr:uid="{00000000-0005-0000-0000-00004D0E0000}"/>
    <cellStyle name="Vejica 2 2 3" xfId="3840" xr:uid="{5AA6F967-7A50-4332-855F-6127881AFCA4}"/>
    <cellStyle name="Vejica 3" xfId="3122" xr:uid="{00000000-0005-0000-0000-00004E0E0000}"/>
    <cellStyle name="Vejica 3 2" xfId="3123" xr:uid="{00000000-0005-0000-0000-00004F0E0000}"/>
    <cellStyle name="Vejica 3 2 2" xfId="3022" xr:uid="{00000000-0005-0000-0000-0000500E0000}"/>
    <cellStyle name="Vejica 4" xfId="2953" xr:uid="{00000000-0005-0000-0000-0000510E0000}"/>
    <cellStyle name="Vejica 4 2" xfId="2976" xr:uid="{00000000-0005-0000-0000-0000520E0000}"/>
    <cellStyle name="Vejica 4 3" xfId="3703" xr:uid="{00000000-0005-0000-0000-0000530E0000}"/>
    <cellStyle name="Vejica 5" xfId="3124" xr:uid="{00000000-0005-0000-0000-0000540E0000}"/>
    <cellStyle name="Vejica 6" xfId="3125" xr:uid="{00000000-0005-0000-0000-0000550E0000}"/>
    <cellStyle name="Vejica 7" xfId="3126" xr:uid="{00000000-0005-0000-0000-0000560E0000}"/>
    <cellStyle name="Vejica 8" xfId="3127" xr:uid="{00000000-0005-0000-0000-0000570E0000}"/>
    <cellStyle name="Vejica 9" xfId="2958" xr:uid="{00000000-0005-0000-0000-0000580E0000}"/>
    <cellStyle name="Vejica 9 2" xfId="2981" xr:uid="{00000000-0005-0000-0000-0000590E0000}"/>
    <cellStyle name="Vnos 2" xfId="3525" xr:uid="{00000000-0005-0000-0000-00005A0E0000}"/>
    <cellStyle name="Vnos 2 2" xfId="3526" xr:uid="{00000000-0005-0000-0000-00005B0E0000}"/>
    <cellStyle name="Vnos 2 3" xfId="3527" xr:uid="{00000000-0005-0000-0000-00005C0E0000}"/>
    <cellStyle name="Vnos 2_VODOVODNA INSTALACIJA" xfId="3528" xr:uid="{00000000-0005-0000-0000-00005D0E0000}"/>
    <cellStyle name="Vnos 3" xfId="3529" xr:uid="{00000000-0005-0000-0000-00005E0E0000}"/>
    <cellStyle name="Vnos 3 2" xfId="3530" xr:uid="{00000000-0005-0000-0000-00005F0E0000}"/>
    <cellStyle name="Vnos 3 3" xfId="3531" xr:uid="{00000000-0005-0000-0000-0000600E0000}"/>
    <cellStyle name="Vnos 3_VODOVODNA INSTALACIJA" xfId="3532" xr:uid="{00000000-0005-0000-0000-0000610E0000}"/>
    <cellStyle name="Vnos 4" xfId="3533" xr:uid="{00000000-0005-0000-0000-0000620E0000}"/>
    <cellStyle name="Vnos 4 2" xfId="3534" xr:uid="{00000000-0005-0000-0000-0000630E0000}"/>
    <cellStyle name="Vnos 4 3" xfId="3535" xr:uid="{00000000-0005-0000-0000-0000640E0000}"/>
    <cellStyle name="Vnos 4_VODOVODNA INSTALACIJA" xfId="3536" xr:uid="{00000000-0005-0000-0000-0000650E0000}"/>
    <cellStyle name="Vnos 5" xfId="3537" xr:uid="{00000000-0005-0000-0000-0000660E0000}"/>
    <cellStyle name="Vnos 5 2" xfId="3538" xr:uid="{00000000-0005-0000-0000-0000670E0000}"/>
    <cellStyle name="Vnos 5 3" xfId="3539" xr:uid="{00000000-0005-0000-0000-0000680E0000}"/>
    <cellStyle name="Vnos 6" xfId="3524" xr:uid="{00000000-0005-0000-0000-0000690E0000}"/>
    <cellStyle name="Vsota 2" xfId="3541" xr:uid="{00000000-0005-0000-0000-00006A0E0000}"/>
    <cellStyle name="Vsota 2 2" xfId="3542" xr:uid="{00000000-0005-0000-0000-00006B0E0000}"/>
    <cellStyle name="Vsota 2 3" xfId="3543" xr:uid="{00000000-0005-0000-0000-00006C0E0000}"/>
    <cellStyle name="Vsota 2_VODOVODNA INSTALACIJA" xfId="3544" xr:uid="{00000000-0005-0000-0000-00006D0E0000}"/>
    <cellStyle name="Vsota 3" xfId="3545" xr:uid="{00000000-0005-0000-0000-00006E0E0000}"/>
    <cellStyle name="Vsota 3 2" xfId="3546" xr:uid="{00000000-0005-0000-0000-00006F0E0000}"/>
    <cellStyle name="Vsota 3 3" xfId="3547" xr:uid="{00000000-0005-0000-0000-0000700E0000}"/>
    <cellStyle name="Vsota 3_VODOVODNA INSTALACIJA" xfId="3548" xr:uid="{00000000-0005-0000-0000-0000710E0000}"/>
    <cellStyle name="Vsota 4" xfId="3549" xr:uid="{00000000-0005-0000-0000-0000720E0000}"/>
    <cellStyle name="Vsota 4 2" xfId="2917" xr:uid="{00000000-0005-0000-0000-0000730E0000}"/>
    <cellStyle name="Vsota 5" xfId="3540" xr:uid="{00000000-0005-0000-0000-0000740E0000}"/>
    <cellStyle name="Vsota 5 2" xfId="2918" xr:uid="{00000000-0005-0000-0000-0000750E0000}"/>
    <cellStyle name="Währung [0]_Akt.Typen" xfId="3128" xr:uid="{00000000-0005-0000-0000-0000760E0000}"/>
    <cellStyle name="Währung_Akt.Typen" xfId="3129" xr:uid="{00000000-0005-0000-0000-0000770E0000}"/>
    <cellStyle name="Warning Text" xfId="3130" xr:uid="{00000000-0005-0000-0000-0000780E0000}"/>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2</xdr:col>
      <xdr:colOff>9525</xdr:colOff>
      <xdr:row>21</xdr:row>
      <xdr:rowOff>19050</xdr:rowOff>
    </xdr:from>
    <xdr:to>
      <xdr:col>2</xdr:col>
      <xdr:colOff>1019175</xdr:colOff>
      <xdr:row>21</xdr:row>
      <xdr:rowOff>1343025</xdr:rowOff>
    </xdr:to>
    <xdr:pic>
      <xdr:nvPicPr>
        <xdr:cNvPr id="2" name="Picture 1">
          <a:extLst>
            <a:ext uri="{FF2B5EF4-FFF2-40B4-BE49-F238E27FC236}">
              <a16:creationId xmlns:a16="http://schemas.microsoft.com/office/drawing/2014/main" id="{230085C6-AED6-3B49-B6FF-465AFBD60633}"/>
            </a:ext>
          </a:extLst>
        </xdr:cNvPr>
        <xdr:cNvPicPr>
          <a:picLocks noChangeAspect="1"/>
        </xdr:cNvPicPr>
      </xdr:nvPicPr>
      <xdr:blipFill>
        <a:blip xmlns:r="http://schemas.openxmlformats.org/officeDocument/2006/relationships" r:embed="rId1"/>
        <a:srcRect/>
        <a:stretch>
          <a:fillRect/>
        </a:stretch>
      </xdr:blipFill>
      <xdr:spPr>
        <a:xfrm>
          <a:off x="962025" y="4591050"/>
          <a:ext cx="1009650" cy="1323975"/>
        </a:xfrm>
        <a:prstGeom prst="rect">
          <a:avLst/>
        </a:prstGeom>
      </xdr:spPr>
    </xdr:pic>
    <xdr:clientData/>
  </xdr:twoCellAnchor>
  <xdr:twoCellAnchor>
    <xdr:from>
      <xdr:col>3</xdr:col>
      <xdr:colOff>9525</xdr:colOff>
      <xdr:row>21</xdr:row>
      <xdr:rowOff>19050</xdr:rowOff>
    </xdr:from>
    <xdr:to>
      <xdr:col>3</xdr:col>
      <xdr:colOff>1019175</xdr:colOff>
      <xdr:row>21</xdr:row>
      <xdr:rowOff>1343025</xdr:rowOff>
    </xdr:to>
    <xdr:pic>
      <xdr:nvPicPr>
        <xdr:cNvPr id="3" name="Picture 2">
          <a:extLst>
            <a:ext uri="{FF2B5EF4-FFF2-40B4-BE49-F238E27FC236}">
              <a16:creationId xmlns:a16="http://schemas.microsoft.com/office/drawing/2014/main" id="{447B048E-04B4-B943-94CC-BF6742F2A253}"/>
            </a:ext>
          </a:extLst>
        </xdr:cNvPr>
        <xdr:cNvPicPr>
          <a:picLocks noChangeAspect="1"/>
        </xdr:cNvPicPr>
      </xdr:nvPicPr>
      <xdr:blipFill>
        <a:blip xmlns:r="http://schemas.openxmlformats.org/officeDocument/2006/relationships" r:embed="rId2"/>
        <a:srcRect/>
        <a:stretch>
          <a:fillRect/>
        </a:stretch>
      </xdr:blipFill>
      <xdr:spPr>
        <a:xfrm>
          <a:off x="2079625" y="4591050"/>
          <a:ext cx="1009650" cy="1323975"/>
        </a:xfrm>
        <a:prstGeom prst="rect">
          <a:avLst/>
        </a:prstGeom>
      </xdr:spPr>
    </xdr:pic>
    <xdr:clientData/>
  </xdr:twoCellAnchor>
  <xdr:twoCellAnchor>
    <xdr:from>
      <xdr:col>4</xdr:col>
      <xdr:colOff>9525</xdr:colOff>
      <xdr:row>21</xdr:row>
      <xdr:rowOff>19050</xdr:rowOff>
    </xdr:from>
    <xdr:to>
      <xdr:col>4</xdr:col>
      <xdr:colOff>1019175</xdr:colOff>
      <xdr:row>21</xdr:row>
      <xdr:rowOff>1343025</xdr:rowOff>
    </xdr:to>
    <xdr:pic>
      <xdr:nvPicPr>
        <xdr:cNvPr id="4" name="Picture 3">
          <a:extLst>
            <a:ext uri="{FF2B5EF4-FFF2-40B4-BE49-F238E27FC236}">
              <a16:creationId xmlns:a16="http://schemas.microsoft.com/office/drawing/2014/main" id="{CD2BC05D-D64E-0C48-AD01-5DEE270FA7EC}"/>
            </a:ext>
          </a:extLst>
        </xdr:cNvPr>
        <xdr:cNvPicPr>
          <a:picLocks noChangeAspect="1"/>
        </xdr:cNvPicPr>
      </xdr:nvPicPr>
      <xdr:blipFill>
        <a:blip xmlns:r="http://schemas.openxmlformats.org/officeDocument/2006/relationships" r:embed="rId1"/>
        <a:srcRect/>
        <a:stretch>
          <a:fillRect/>
        </a:stretch>
      </xdr:blipFill>
      <xdr:spPr>
        <a:xfrm>
          <a:off x="3197225" y="4591050"/>
          <a:ext cx="1009650" cy="1323975"/>
        </a:xfrm>
        <a:prstGeom prst="rect">
          <a:avLst/>
        </a:prstGeom>
      </xdr:spPr>
    </xdr:pic>
    <xdr:clientData/>
  </xdr:twoCellAnchor>
  <xdr:twoCellAnchor>
    <xdr:from>
      <xdr:col>5</xdr:col>
      <xdr:colOff>9525</xdr:colOff>
      <xdr:row>21</xdr:row>
      <xdr:rowOff>19050</xdr:rowOff>
    </xdr:from>
    <xdr:to>
      <xdr:col>5</xdr:col>
      <xdr:colOff>1019175</xdr:colOff>
      <xdr:row>21</xdr:row>
      <xdr:rowOff>1343025</xdr:rowOff>
    </xdr:to>
    <xdr:pic>
      <xdr:nvPicPr>
        <xdr:cNvPr id="5" name="Picture 4">
          <a:extLst>
            <a:ext uri="{FF2B5EF4-FFF2-40B4-BE49-F238E27FC236}">
              <a16:creationId xmlns:a16="http://schemas.microsoft.com/office/drawing/2014/main" id="{FD8A9851-EF96-B94A-8527-FBDFEF28B35C}"/>
            </a:ext>
          </a:extLst>
        </xdr:cNvPr>
        <xdr:cNvPicPr>
          <a:picLocks noChangeAspect="1"/>
        </xdr:cNvPicPr>
      </xdr:nvPicPr>
      <xdr:blipFill>
        <a:blip xmlns:r="http://schemas.openxmlformats.org/officeDocument/2006/relationships" r:embed="rId3"/>
        <a:srcRect/>
        <a:stretch>
          <a:fillRect/>
        </a:stretch>
      </xdr:blipFill>
      <xdr:spPr>
        <a:xfrm>
          <a:off x="4314825" y="4591050"/>
          <a:ext cx="1009650" cy="1323975"/>
        </a:xfrm>
        <a:prstGeom prst="rect">
          <a:avLst/>
        </a:prstGeom>
      </xdr:spPr>
    </xdr:pic>
    <xdr:clientData/>
  </xdr:twoCellAnchor>
  <xdr:twoCellAnchor>
    <xdr:from>
      <xdr:col>6</xdr:col>
      <xdr:colOff>9525</xdr:colOff>
      <xdr:row>21</xdr:row>
      <xdr:rowOff>19050</xdr:rowOff>
    </xdr:from>
    <xdr:to>
      <xdr:col>6</xdr:col>
      <xdr:colOff>1019175</xdr:colOff>
      <xdr:row>21</xdr:row>
      <xdr:rowOff>1343025</xdr:rowOff>
    </xdr:to>
    <xdr:pic>
      <xdr:nvPicPr>
        <xdr:cNvPr id="6" name="Picture 5">
          <a:extLst>
            <a:ext uri="{FF2B5EF4-FFF2-40B4-BE49-F238E27FC236}">
              <a16:creationId xmlns:a16="http://schemas.microsoft.com/office/drawing/2014/main" id="{1D13DD85-3A88-134D-95AE-5A2891906D87}"/>
            </a:ext>
          </a:extLst>
        </xdr:cNvPr>
        <xdr:cNvPicPr>
          <a:picLocks noChangeAspect="1"/>
        </xdr:cNvPicPr>
      </xdr:nvPicPr>
      <xdr:blipFill>
        <a:blip xmlns:r="http://schemas.openxmlformats.org/officeDocument/2006/relationships" r:embed="rId4"/>
        <a:srcRect/>
        <a:stretch>
          <a:fillRect/>
        </a:stretch>
      </xdr:blipFill>
      <xdr:spPr>
        <a:xfrm>
          <a:off x="5432425" y="4591050"/>
          <a:ext cx="1009650" cy="1323975"/>
        </a:xfrm>
        <a:prstGeom prst="rect">
          <a:avLst/>
        </a:prstGeom>
      </xdr:spPr>
    </xdr:pic>
    <xdr:clientData/>
  </xdr:twoCellAnchor>
  <xdr:twoCellAnchor>
    <xdr:from>
      <xdr:col>7</xdr:col>
      <xdr:colOff>9525</xdr:colOff>
      <xdr:row>21</xdr:row>
      <xdr:rowOff>19050</xdr:rowOff>
    </xdr:from>
    <xdr:to>
      <xdr:col>7</xdr:col>
      <xdr:colOff>1019175</xdr:colOff>
      <xdr:row>21</xdr:row>
      <xdr:rowOff>1343025</xdr:rowOff>
    </xdr:to>
    <xdr:pic>
      <xdr:nvPicPr>
        <xdr:cNvPr id="7" name="Picture 6">
          <a:extLst>
            <a:ext uri="{FF2B5EF4-FFF2-40B4-BE49-F238E27FC236}">
              <a16:creationId xmlns:a16="http://schemas.microsoft.com/office/drawing/2014/main" id="{2A57F3CE-ADD9-7A4C-B4CE-950D7BE7D6BD}"/>
            </a:ext>
          </a:extLst>
        </xdr:cNvPr>
        <xdr:cNvPicPr>
          <a:picLocks noChangeAspect="1"/>
        </xdr:cNvPicPr>
      </xdr:nvPicPr>
      <xdr:blipFill>
        <a:blip xmlns:r="http://schemas.openxmlformats.org/officeDocument/2006/relationships" r:embed="rId5"/>
        <a:srcRect/>
        <a:stretch>
          <a:fillRect/>
        </a:stretch>
      </xdr:blipFill>
      <xdr:spPr>
        <a:xfrm>
          <a:off x="6550025" y="4591050"/>
          <a:ext cx="1009650" cy="1323975"/>
        </a:xfrm>
        <a:prstGeom prst="rect">
          <a:avLst/>
        </a:prstGeom>
      </xdr:spPr>
    </xdr:pic>
    <xdr:clientData/>
  </xdr:twoCellAnchor>
  <xdr:twoCellAnchor>
    <xdr:from>
      <xdr:col>8</xdr:col>
      <xdr:colOff>9525</xdr:colOff>
      <xdr:row>21</xdr:row>
      <xdr:rowOff>19050</xdr:rowOff>
    </xdr:from>
    <xdr:to>
      <xdr:col>8</xdr:col>
      <xdr:colOff>1019175</xdr:colOff>
      <xdr:row>21</xdr:row>
      <xdr:rowOff>1343025</xdr:rowOff>
    </xdr:to>
    <xdr:pic>
      <xdr:nvPicPr>
        <xdr:cNvPr id="8" name="Picture 7">
          <a:extLst>
            <a:ext uri="{FF2B5EF4-FFF2-40B4-BE49-F238E27FC236}">
              <a16:creationId xmlns:a16="http://schemas.microsoft.com/office/drawing/2014/main" id="{AD10A040-8881-564A-A8AF-2FD9094EE536}"/>
            </a:ext>
          </a:extLst>
        </xdr:cNvPr>
        <xdr:cNvPicPr>
          <a:picLocks noChangeAspect="1"/>
        </xdr:cNvPicPr>
      </xdr:nvPicPr>
      <xdr:blipFill>
        <a:blip xmlns:r="http://schemas.openxmlformats.org/officeDocument/2006/relationships" r:embed="rId6"/>
        <a:srcRect/>
        <a:stretch>
          <a:fillRect/>
        </a:stretch>
      </xdr:blipFill>
      <xdr:spPr>
        <a:xfrm>
          <a:off x="7667625" y="4591050"/>
          <a:ext cx="1009650" cy="1323975"/>
        </a:xfrm>
        <a:prstGeom prst="rect">
          <a:avLst/>
        </a:prstGeom>
      </xdr:spPr>
    </xdr:pic>
    <xdr:clientData/>
  </xdr:twoCellAnchor>
  <xdr:twoCellAnchor>
    <xdr:from>
      <xdr:col>18</xdr:col>
      <xdr:colOff>9525</xdr:colOff>
      <xdr:row>21</xdr:row>
      <xdr:rowOff>19050</xdr:rowOff>
    </xdr:from>
    <xdr:to>
      <xdr:col>18</xdr:col>
      <xdr:colOff>1019175</xdr:colOff>
      <xdr:row>21</xdr:row>
      <xdr:rowOff>1343025</xdr:rowOff>
    </xdr:to>
    <xdr:pic>
      <xdr:nvPicPr>
        <xdr:cNvPr id="9" name="Picture 17">
          <a:extLst>
            <a:ext uri="{FF2B5EF4-FFF2-40B4-BE49-F238E27FC236}">
              <a16:creationId xmlns:a16="http://schemas.microsoft.com/office/drawing/2014/main" id="{09913C7A-AA6B-1A43-B027-5517E9EB70E3}"/>
            </a:ext>
          </a:extLst>
        </xdr:cNvPr>
        <xdr:cNvPicPr>
          <a:picLocks noChangeAspect="1"/>
        </xdr:cNvPicPr>
      </xdr:nvPicPr>
      <xdr:blipFill>
        <a:blip xmlns:r="http://schemas.openxmlformats.org/officeDocument/2006/relationships" r:embed="rId7"/>
        <a:srcRect/>
        <a:stretch>
          <a:fillRect/>
        </a:stretch>
      </xdr:blipFill>
      <xdr:spPr>
        <a:xfrm>
          <a:off x="19062700" y="4591050"/>
          <a:ext cx="0" cy="1323975"/>
        </a:xfrm>
        <a:prstGeom prst="rect">
          <a:avLst/>
        </a:prstGeom>
      </xdr:spPr>
    </xdr:pic>
    <xdr:clientData/>
  </xdr:twoCellAnchor>
  <xdr:twoCellAnchor>
    <xdr:from>
      <xdr:col>19</xdr:col>
      <xdr:colOff>9525</xdr:colOff>
      <xdr:row>21</xdr:row>
      <xdr:rowOff>19050</xdr:rowOff>
    </xdr:from>
    <xdr:to>
      <xdr:col>19</xdr:col>
      <xdr:colOff>1019175</xdr:colOff>
      <xdr:row>21</xdr:row>
      <xdr:rowOff>1343025</xdr:rowOff>
    </xdr:to>
    <xdr:pic>
      <xdr:nvPicPr>
        <xdr:cNvPr id="10" name="Picture 18">
          <a:extLst>
            <a:ext uri="{FF2B5EF4-FFF2-40B4-BE49-F238E27FC236}">
              <a16:creationId xmlns:a16="http://schemas.microsoft.com/office/drawing/2014/main" id="{92615D13-8A56-FD47-9975-DC12E73E71B0}"/>
            </a:ext>
          </a:extLst>
        </xdr:cNvPr>
        <xdr:cNvPicPr>
          <a:picLocks noChangeAspect="1"/>
        </xdr:cNvPicPr>
      </xdr:nvPicPr>
      <xdr:blipFill>
        <a:blip xmlns:r="http://schemas.openxmlformats.org/officeDocument/2006/relationships" r:embed="rId8"/>
        <a:srcRect/>
        <a:stretch>
          <a:fillRect/>
        </a:stretch>
      </xdr:blipFill>
      <xdr:spPr>
        <a:xfrm>
          <a:off x="19062700" y="4591050"/>
          <a:ext cx="0" cy="1323975"/>
        </a:xfrm>
        <a:prstGeom prst="rect">
          <a:avLst/>
        </a:prstGeom>
      </xdr:spPr>
    </xdr:pic>
    <xdr:clientData/>
  </xdr:twoCellAnchor>
  <xdr:twoCellAnchor>
    <xdr:from>
      <xdr:col>20</xdr:col>
      <xdr:colOff>9525</xdr:colOff>
      <xdr:row>21</xdr:row>
      <xdr:rowOff>19050</xdr:rowOff>
    </xdr:from>
    <xdr:to>
      <xdr:col>20</xdr:col>
      <xdr:colOff>1019175</xdr:colOff>
      <xdr:row>21</xdr:row>
      <xdr:rowOff>1343025</xdr:rowOff>
    </xdr:to>
    <xdr:pic>
      <xdr:nvPicPr>
        <xdr:cNvPr id="11" name="Picture 20">
          <a:extLst>
            <a:ext uri="{FF2B5EF4-FFF2-40B4-BE49-F238E27FC236}">
              <a16:creationId xmlns:a16="http://schemas.microsoft.com/office/drawing/2014/main" id="{1821D298-87CD-AE42-8DB9-FA3A9FB23695}"/>
            </a:ext>
          </a:extLst>
        </xdr:cNvPr>
        <xdr:cNvPicPr>
          <a:picLocks noChangeAspect="1"/>
        </xdr:cNvPicPr>
      </xdr:nvPicPr>
      <xdr:blipFill>
        <a:blip xmlns:r="http://schemas.openxmlformats.org/officeDocument/2006/relationships" r:embed="rId9"/>
        <a:srcRect/>
        <a:stretch>
          <a:fillRect/>
        </a:stretch>
      </xdr:blipFill>
      <xdr:spPr>
        <a:xfrm>
          <a:off x="19062700" y="4591050"/>
          <a:ext cx="0" cy="1323975"/>
        </a:xfrm>
        <a:prstGeom prst="rect">
          <a:avLst/>
        </a:prstGeom>
      </xdr:spPr>
    </xdr:pic>
    <xdr:clientData/>
  </xdr:twoCellAnchor>
  <xdr:twoCellAnchor>
    <xdr:from>
      <xdr:col>2</xdr:col>
      <xdr:colOff>9525</xdr:colOff>
      <xdr:row>44</xdr:row>
      <xdr:rowOff>19050</xdr:rowOff>
    </xdr:from>
    <xdr:to>
      <xdr:col>2</xdr:col>
      <xdr:colOff>1019175</xdr:colOff>
      <xdr:row>44</xdr:row>
      <xdr:rowOff>1343025</xdr:rowOff>
    </xdr:to>
    <xdr:pic>
      <xdr:nvPicPr>
        <xdr:cNvPr id="12" name="Picture 8">
          <a:extLst>
            <a:ext uri="{FF2B5EF4-FFF2-40B4-BE49-F238E27FC236}">
              <a16:creationId xmlns:a16="http://schemas.microsoft.com/office/drawing/2014/main" id="{DA95EA54-A256-624F-927B-9C3DB47FFEA2}"/>
            </a:ext>
          </a:extLst>
        </xdr:cNvPr>
        <xdr:cNvPicPr>
          <a:picLocks noChangeAspect="1"/>
        </xdr:cNvPicPr>
      </xdr:nvPicPr>
      <xdr:blipFill>
        <a:blip xmlns:r="http://schemas.openxmlformats.org/officeDocument/2006/relationships" r:embed="rId10"/>
        <a:srcRect/>
        <a:stretch>
          <a:fillRect/>
        </a:stretch>
      </xdr:blipFill>
      <xdr:spPr>
        <a:xfrm>
          <a:off x="962025" y="9709150"/>
          <a:ext cx="1009650" cy="1323975"/>
        </a:xfrm>
        <a:prstGeom prst="rect">
          <a:avLst/>
        </a:prstGeom>
      </xdr:spPr>
    </xdr:pic>
    <xdr:clientData/>
  </xdr:twoCellAnchor>
  <xdr:twoCellAnchor>
    <xdr:from>
      <xdr:col>3</xdr:col>
      <xdr:colOff>9525</xdr:colOff>
      <xdr:row>44</xdr:row>
      <xdr:rowOff>19050</xdr:rowOff>
    </xdr:from>
    <xdr:to>
      <xdr:col>3</xdr:col>
      <xdr:colOff>1019175</xdr:colOff>
      <xdr:row>44</xdr:row>
      <xdr:rowOff>1343025</xdr:rowOff>
    </xdr:to>
    <xdr:pic>
      <xdr:nvPicPr>
        <xdr:cNvPr id="13" name="Picture 9">
          <a:extLst>
            <a:ext uri="{FF2B5EF4-FFF2-40B4-BE49-F238E27FC236}">
              <a16:creationId xmlns:a16="http://schemas.microsoft.com/office/drawing/2014/main" id="{040EEDF2-2CFC-8A44-80AA-70CD89B77B84}"/>
            </a:ext>
          </a:extLst>
        </xdr:cNvPr>
        <xdr:cNvPicPr>
          <a:picLocks noChangeAspect="1"/>
        </xdr:cNvPicPr>
      </xdr:nvPicPr>
      <xdr:blipFill>
        <a:blip xmlns:r="http://schemas.openxmlformats.org/officeDocument/2006/relationships" r:embed="rId11"/>
        <a:srcRect/>
        <a:stretch>
          <a:fillRect/>
        </a:stretch>
      </xdr:blipFill>
      <xdr:spPr>
        <a:xfrm>
          <a:off x="2079625" y="9709150"/>
          <a:ext cx="1009650" cy="1323975"/>
        </a:xfrm>
        <a:prstGeom prst="rect">
          <a:avLst/>
        </a:prstGeom>
      </xdr:spPr>
    </xdr:pic>
    <xdr:clientData/>
  </xdr:twoCellAnchor>
  <xdr:twoCellAnchor>
    <xdr:from>
      <xdr:col>4</xdr:col>
      <xdr:colOff>9525</xdr:colOff>
      <xdr:row>44</xdr:row>
      <xdr:rowOff>19050</xdr:rowOff>
    </xdr:from>
    <xdr:to>
      <xdr:col>4</xdr:col>
      <xdr:colOff>1019175</xdr:colOff>
      <xdr:row>44</xdr:row>
      <xdr:rowOff>1343025</xdr:rowOff>
    </xdr:to>
    <xdr:pic>
      <xdr:nvPicPr>
        <xdr:cNvPr id="14" name="Picture 10">
          <a:extLst>
            <a:ext uri="{FF2B5EF4-FFF2-40B4-BE49-F238E27FC236}">
              <a16:creationId xmlns:a16="http://schemas.microsoft.com/office/drawing/2014/main" id="{F4A94247-FE64-954C-B911-C64FD6A53E60}"/>
            </a:ext>
          </a:extLst>
        </xdr:cNvPr>
        <xdr:cNvPicPr>
          <a:picLocks noChangeAspect="1"/>
        </xdr:cNvPicPr>
      </xdr:nvPicPr>
      <xdr:blipFill>
        <a:blip xmlns:r="http://schemas.openxmlformats.org/officeDocument/2006/relationships" r:embed="rId12"/>
        <a:srcRect/>
        <a:stretch>
          <a:fillRect/>
        </a:stretch>
      </xdr:blipFill>
      <xdr:spPr>
        <a:xfrm>
          <a:off x="3197225" y="9709150"/>
          <a:ext cx="1009650" cy="1323975"/>
        </a:xfrm>
        <a:prstGeom prst="rect">
          <a:avLst/>
        </a:prstGeom>
      </xdr:spPr>
    </xdr:pic>
    <xdr:clientData/>
  </xdr:twoCellAnchor>
  <xdr:twoCellAnchor>
    <xdr:from>
      <xdr:col>5</xdr:col>
      <xdr:colOff>9525</xdr:colOff>
      <xdr:row>44</xdr:row>
      <xdr:rowOff>19050</xdr:rowOff>
    </xdr:from>
    <xdr:to>
      <xdr:col>5</xdr:col>
      <xdr:colOff>1019175</xdr:colOff>
      <xdr:row>44</xdr:row>
      <xdr:rowOff>1343025</xdr:rowOff>
    </xdr:to>
    <xdr:pic>
      <xdr:nvPicPr>
        <xdr:cNvPr id="15" name="Picture 11">
          <a:extLst>
            <a:ext uri="{FF2B5EF4-FFF2-40B4-BE49-F238E27FC236}">
              <a16:creationId xmlns:a16="http://schemas.microsoft.com/office/drawing/2014/main" id="{4F7B4543-CC48-5E40-9DA6-FCA09290ABB1}"/>
            </a:ext>
          </a:extLst>
        </xdr:cNvPr>
        <xdr:cNvPicPr>
          <a:picLocks noChangeAspect="1"/>
        </xdr:cNvPicPr>
      </xdr:nvPicPr>
      <xdr:blipFill>
        <a:blip xmlns:r="http://schemas.openxmlformats.org/officeDocument/2006/relationships" r:embed="rId13"/>
        <a:srcRect/>
        <a:stretch>
          <a:fillRect/>
        </a:stretch>
      </xdr:blipFill>
      <xdr:spPr>
        <a:xfrm>
          <a:off x="4314825" y="9709150"/>
          <a:ext cx="1009650" cy="1323975"/>
        </a:xfrm>
        <a:prstGeom prst="rect">
          <a:avLst/>
        </a:prstGeom>
      </xdr:spPr>
    </xdr:pic>
    <xdr:clientData/>
  </xdr:twoCellAnchor>
  <xdr:twoCellAnchor>
    <xdr:from>
      <xdr:col>6</xdr:col>
      <xdr:colOff>9525</xdr:colOff>
      <xdr:row>44</xdr:row>
      <xdr:rowOff>19050</xdr:rowOff>
    </xdr:from>
    <xdr:to>
      <xdr:col>6</xdr:col>
      <xdr:colOff>1019175</xdr:colOff>
      <xdr:row>44</xdr:row>
      <xdr:rowOff>1343025</xdr:rowOff>
    </xdr:to>
    <xdr:pic>
      <xdr:nvPicPr>
        <xdr:cNvPr id="16" name="Picture 12">
          <a:extLst>
            <a:ext uri="{FF2B5EF4-FFF2-40B4-BE49-F238E27FC236}">
              <a16:creationId xmlns:a16="http://schemas.microsoft.com/office/drawing/2014/main" id="{BBB0491F-BA0B-FD4A-8A76-BBEE54424014}"/>
            </a:ext>
          </a:extLst>
        </xdr:cNvPr>
        <xdr:cNvPicPr>
          <a:picLocks noChangeAspect="1"/>
        </xdr:cNvPicPr>
      </xdr:nvPicPr>
      <xdr:blipFill>
        <a:blip xmlns:r="http://schemas.openxmlformats.org/officeDocument/2006/relationships" r:embed="rId14"/>
        <a:srcRect/>
        <a:stretch>
          <a:fillRect/>
        </a:stretch>
      </xdr:blipFill>
      <xdr:spPr>
        <a:xfrm>
          <a:off x="5432425" y="9709150"/>
          <a:ext cx="1009650" cy="1323975"/>
        </a:xfrm>
        <a:prstGeom prst="rect">
          <a:avLst/>
        </a:prstGeom>
      </xdr:spPr>
    </xdr:pic>
    <xdr:clientData/>
  </xdr:twoCellAnchor>
  <xdr:twoCellAnchor>
    <xdr:from>
      <xdr:col>7</xdr:col>
      <xdr:colOff>9525</xdr:colOff>
      <xdr:row>44</xdr:row>
      <xdr:rowOff>19050</xdr:rowOff>
    </xdr:from>
    <xdr:to>
      <xdr:col>7</xdr:col>
      <xdr:colOff>1019175</xdr:colOff>
      <xdr:row>44</xdr:row>
      <xdr:rowOff>1343025</xdr:rowOff>
    </xdr:to>
    <xdr:pic>
      <xdr:nvPicPr>
        <xdr:cNvPr id="17" name="Picture 13">
          <a:extLst>
            <a:ext uri="{FF2B5EF4-FFF2-40B4-BE49-F238E27FC236}">
              <a16:creationId xmlns:a16="http://schemas.microsoft.com/office/drawing/2014/main" id="{61EC61B0-4121-354E-AD18-AE3E0372B102}"/>
            </a:ext>
          </a:extLst>
        </xdr:cNvPr>
        <xdr:cNvPicPr>
          <a:picLocks noChangeAspect="1"/>
        </xdr:cNvPicPr>
      </xdr:nvPicPr>
      <xdr:blipFill>
        <a:blip xmlns:r="http://schemas.openxmlformats.org/officeDocument/2006/relationships" r:embed="rId1"/>
        <a:srcRect/>
        <a:stretch>
          <a:fillRect/>
        </a:stretch>
      </xdr:blipFill>
      <xdr:spPr>
        <a:xfrm>
          <a:off x="6550025" y="9709150"/>
          <a:ext cx="1009650" cy="1323975"/>
        </a:xfrm>
        <a:prstGeom prst="rect">
          <a:avLst/>
        </a:prstGeom>
      </xdr:spPr>
    </xdr:pic>
    <xdr:clientData/>
  </xdr:twoCellAnchor>
  <xdr:twoCellAnchor>
    <xdr:from>
      <xdr:col>8</xdr:col>
      <xdr:colOff>9525</xdr:colOff>
      <xdr:row>44</xdr:row>
      <xdr:rowOff>19050</xdr:rowOff>
    </xdr:from>
    <xdr:to>
      <xdr:col>8</xdr:col>
      <xdr:colOff>1019175</xdr:colOff>
      <xdr:row>44</xdr:row>
      <xdr:rowOff>1343025</xdr:rowOff>
    </xdr:to>
    <xdr:pic>
      <xdr:nvPicPr>
        <xdr:cNvPr id="18" name="Picture 14">
          <a:extLst>
            <a:ext uri="{FF2B5EF4-FFF2-40B4-BE49-F238E27FC236}">
              <a16:creationId xmlns:a16="http://schemas.microsoft.com/office/drawing/2014/main" id="{27A38037-BA3D-2A47-BFB4-D41B376654DF}"/>
            </a:ext>
          </a:extLst>
        </xdr:cNvPr>
        <xdr:cNvPicPr>
          <a:picLocks noChangeAspect="1"/>
        </xdr:cNvPicPr>
      </xdr:nvPicPr>
      <xdr:blipFill>
        <a:blip xmlns:r="http://schemas.openxmlformats.org/officeDocument/2006/relationships" r:embed="rId15"/>
        <a:srcRect/>
        <a:stretch>
          <a:fillRect/>
        </a:stretch>
      </xdr:blipFill>
      <xdr:spPr>
        <a:xfrm>
          <a:off x="7667625" y="9709150"/>
          <a:ext cx="1009650" cy="1323975"/>
        </a:xfrm>
        <a:prstGeom prst="rect">
          <a:avLst/>
        </a:prstGeom>
      </xdr:spPr>
    </xdr:pic>
    <xdr:clientData/>
  </xdr:twoCellAnchor>
  <xdr:twoCellAnchor>
    <xdr:from>
      <xdr:col>9</xdr:col>
      <xdr:colOff>9525</xdr:colOff>
      <xdr:row>44</xdr:row>
      <xdr:rowOff>19050</xdr:rowOff>
    </xdr:from>
    <xdr:to>
      <xdr:col>9</xdr:col>
      <xdr:colOff>1019175</xdr:colOff>
      <xdr:row>44</xdr:row>
      <xdr:rowOff>1343025</xdr:rowOff>
    </xdr:to>
    <xdr:pic>
      <xdr:nvPicPr>
        <xdr:cNvPr id="19" name="Picture 15">
          <a:extLst>
            <a:ext uri="{FF2B5EF4-FFF2-40B4-BE49-F238E27FC236}">
              <a16:creationId xmlns:a16="http://schemas.microsoft.com/office/drawing/2014/main" id="{6B1B8D1D-D353-A14A-9E72-D44C61743C83}"/>
            </a:ext>
          </a:extLst>
        </xdr:cNvPr>
        <xdr:cNvPicPr>
          <a:picLocks noChangeAspect="1"/>
        </xdr:cNvPicPr>
      </xdr:nvPicPr>
      <xdr:blipFill>
        <a:blip xmlns:r="http://schemas.openxmlformats.org/officeDocument/2006/relationships" r:embed="rId16"/>
        <a:srcRect/>
        <a:stretch>
          <a:fillRect/>
        </a:stretch>
      </xdr:blipFill>
      <xdr:spPr>
        <a:xfrm>
          <a:off x="8785225" y="9709150"/>
          <a:ext cx="1009650" cy="1323975"/>
        </a:xfrm>
        <a:prstGeom prst="rect">
          <a:avLst/>
        </a:prstGeom>
      </xdr:spPr>
    </xdr:pic>
    <xdr:clientData/>
  </xdr:twoCellAnchor>
  <xdr:twoCellAnchor>
    <xdr:from>
      <xdr:col>11</xdr:col>
      <xdr:colOff>9525</xdr:colOff>
      <xdr:row>44</xdr:row>
      <xdr:rowOff>19050</xdr:rowOff>
    </xdr:from>
    <xdr:to>
      <xdr:col>11</xdr:col>
      <xdr:colOff>1019175</xdr:colOff>
      <xdr:row>44</xdr:row>
      <xdr:rowOff>1343025</xdr:rowOff>
    </xdr:to>
    <xdr:pic>
      <xdr:nvPicPr>
        <xdr:cNvPr id="22" name="Picture 18">
          <a:extLst>
            <a:ext uri="{FF2B5EF4-FFF2-40B4-BE49-F238E27FC236}">
              <a16:creationId xmlns:a16="http://schemas.microsoft.com/office/drawing/2014/main" id="{1901B7C9-0847-9A4F-ABDE-1AA07A82D0AC}"/>
            </a:ext>
          </a:extLst>
        </xdr:cNvPr>
        <xdr:cNvPicPr>
          <a:picLocks noChangeAspect="1"/>
        </xdr:cNvPicPr>
      </xdr:nvPicPr>
      <xdr:blipFill>
        <a:blip xmlns:r="http://schemas.openxmlformats.org/officeDocument/2006/relationships" r:embed="rId8"/>
        <a:srcRect/>
        <a:stretch>
          <a:fillRect/>
        </a:stretch>
      </xdr:blipFill>
      <xdr:spPr>
        <a:xfrm>
          <a:off x="12138025" y="9709150"/>
          <a:ext cx="1009650" cy="13239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51AC9-D2BB-EE42-810B-29CE6B7CA19F}">
  <sheetPr>
    <tabColor rgb="FFFF0000"/>
  </sheetPr>
  <dimension ref="A3:H54"/>
  <sheetViews>
    <sheetView tabSelected="1" view="pageLayout" topLeftCell="A7" zoomScaleNormal="100" workbookViewId="0">
      <selection activeCell="C40" sqref="C40"/>
    </sheetView>
  </sheetViews>
  <sheetFormatPr baseColWidth="10" defaultColWidth="10.83203125" defaultRowHeight="13"/>
  <cols>
    <col min="1" max="1" width="5.6640625" customWidth="1"/>
    <col min="2" max="2" width="20.33203125" customWidth="1"/>
    <col min="3" max="3" width="39.33203125" customWidth="1"/>
    <col min="4" max="4" width="9.5" customWidth="1"/>
    <col min="5" max="5" width="6.5" customWidth="1"/>
    <col min="6" max="6" width="15.1640625" style="15" customWidth="1"/>
  </cols>
  <sheetData>
    <row r="3" spans="1:6" ht="14">
      <c r="B3" s="52" t="s">
        <v>150</v>
      </c>
      <c r="C3" s="528" t="s">
        <v>857</v>
      </c>
    </row>
    <row r="4" spans="1:6" ht="14">
      <c r="C4" s="239" t="s">
        <v>854</v>
      </c>
    </row>
    <row r="5" spans="1:6" ht="13" customHeight="1">
      <c r="C5" s="529" t="s">
        <v>855</v>
      </c>
      <c r="D5" s="529"/>
      <c r="E5" s="529"/>
    </row>
    <row r="6" spans="1:6">
      <c r="A6" s="530"/>
      <c r="C6" s="531"/>
      <c r="D6" s="532"/>
      <c r="E6" s="532"/>
      <c r="F6" s="533"/>
    </row>
    <row r="7" spans="1:6" ht="14">
      <c r="A7" s="530"/>
      <c r="B7" s="239" t="s">
        <v>153</v>
      </c>
      <c r="C7" s="529" t="s">
        <v>452</v>
      </c>
      <c r="D7" s="532"/>
      <c r="E7" s="532"/>
      <c r="F7" s="533"/>
    </row>
    <row r="8" spans="1:6" ht="14" customHeight="1">
      <c r="A8" s="530"/>
      <c r="C8" s="239" t="s">
        <v>154</v>
      </c>
      <c r="D8" s="532"/>
      <c r="E8" s="532"/>
      <c r="F8" s="533"/>
    </row>
    <row r="9" spans="1:6" ht="14">
      <c r="A9" s="530"/>
      <c r="C9" s="239" t="s">
        <v>155</v>
      </c>
      <c r="D9" s="532"/>
      <c r="E9" s="532"/>
      <c r="F9" s="533"/>
    </row>
    <row r="10" spans="1:6">
      <c r="A10" s="534"/>
      <c r="C10" s="535"/>
      <c r="D10" s="532"/>
      <c r="E10" s="532"/>
      <c r="F10" s="533"/>
    </row>
    <row r="11" spans="1:6" ht="14">
      <c r="A11" s="534"/>
      <c r="B11" s="529" t="s">
        <v>157</v>
      </c>
      <c r="C11" s="536" t="s">
        <v>859</v>
      </c>
      <c r="D11" s="529"/>
      <c r="E11" s="529"/>
      <c r="F11" s="397"/>
    </row>
    <row r="12" spans="1:6">
      <c r="A12" s="534"/>
      <c r="B12" s="356"/>
      <c r="C12" s="531"/>
      <c r="D12" s="532"/>
      <c r="E12" s="532"/>
      <c r="F12" s="533" t="s">
        <v>145</v>
      </c>
    </row>
    <row r="13" spans="1:6" ht="25" customHeight="1">
      <c r="A13" s="530"/>
      <c r="B13" s="393" t="s">
        <v>158</v>
      </c>
      <c r="C13" s="537" t="s">
        <v>856</v>
      </c>
      <c r="D13" s="537"/>
      <c r="E13" s="537"/>
      <c r="F13" s="397"/>
    </row>
    <row r="14" spans="1:6">
      <c r="A14" s="530"/>
      <c r="B14" s="16"/>
      <c r="C14" s="16"/>
      <c r="D14" s="16"/>
      <c r="E14" s="16"/>
      <c r="F14" s="16"/>
    </row>
    <row r="15" spans="1:6" ht="16" customHeight="1">
      <c r="A15" s="530"/>
      <c r="B15" s="397" t="s">
        <v>159</v>
      </c>
      <c r="C15" s="397" t="s">
        <v>1675</v>
      </c>
      <c r="D15" s="237"/>
      <c r="E15" s="237"/>
      <c r="F15" s="16"/>
    </row>
    <row r="16" spans="1:6" ht="16" customHeight="1">
      <c r="A16" s="530"/>
      <c r="B16" s="397"/>
      <c r="C16" s="397"/>
      <c r="D16" s="237"/>
      <c r="E16" s="237"/>
      <c r="F16" s="16"/>
    </row>
    <row r="17" spans="1:8" ht="28">
      <c r="A17" s="530"/>
      <c r="B17" s="397" t="s">
        <v>160</v>
      </c>
      <c r="C17" s="393" t="s">
        <v>858</v>
      </c>
      <c r="D17" s="237"/>
      <c r="E17" s="237"/>
      <c r="F17" s="16"/>
    </row>
    <row r="18" spans="1:8">
      <c r="A18" s="530"/>
      <c r="B18" s="397"/>
      <c r="C18" s="397"/>
      <c r="D18" s="16"/>
      <c r="E18" s="16"/>
      <c r="F18" s="16"/>
    </row>
    <row r="19" spans="1:8" ht="16" customHeight="1">
      <c r="A19" s="530"/>
      <c r="B19" s="397" t="s">
        <v>161</v>
      </c>
      <c r="C19" s="538" t="s">
        <v>1507</v>
      </c>
      <c r="D19" s="237"/>
      <c r="E19" s="237"/>
      <c r="F19" s="16"/>
    </row>
    <row r="20" spans="1:8" ht="16" customHeight="1">
      <c r="A20" s="530"/>
      <c r="B20" s="397" t="s">
        <v>1673</v>
      </c>
      <c r="C20" s="538" t="s">
        <v>1674</v>
      </c>
      <c r="D20" s="237"/>
      <c r="E20" s="237"/>
      <c r="F20" s="16"/>
    </row>
    <row r="21" spans="1:8">
      <c r="A21" s="534"/>
      <c r="B21" s="356"/>
      <c r="C21" s="531"/>
      <c r="D21" s="532"/>
      <c r="E21" s="532"/>
      <c r="F21" s="533"/>
    </row>
    <row r="22" spans="1:8" ht="25" customHeight="1">
      <c r="A22" s="530"/>
      <c r="B22" s="642" t="s">
        <v>156</v>
      </c>
      <c r="C22" s="642"/>
      <c r="D22" s="642"/>
      <c r="E22" s="642"/>
      <c r="F22" s="539"/>
    </row>
    <row r="23" spans="1:8">
      <c r="A23" s="540"/>
      <c r="B23" s="541"/>
      <c r="C23" s="542"/>
      <c r="D23" s="543"/>
      <c r="E23" s="543"/>
      <c r="F23" s="544"/>
    </row>
    <row r="24" spans="1:8">
      <c r="A24" s="534"/>
      <c r="B24" s="356"/>
      <c r="C24" s="531"/>
      <c r="D24" s="532"/>
      <c r="E24" s="532"/>
      <c r="F24" s="544"/>
    </row>
    <row r="25" spans="1:8" ht="16" customHeight="1">
      <c r="A25" s="545"/>
      <c r="B25" s="641" t="s">
        <v>181</v>
      </c>
      <c r="C25" s="641"/>
      <c r="D25" s="641"/>
      <c r="E25" s="546"/>
      <c r="F25" s="53">
        <f>'GRADBENO OBRTNIŠKA DELA'!G14</f>
        <v>0</v>
      </c>
    </row>
    <row r="26" spans="1:8" ht="16" customHeight="1">
      <c r="A26" s="545"/>
      <c r="B26" s="641" t="s">
        <v>190</v>
      </c>
      <c r="C26" s="641"/>
      <c r="D26" s="641"/>
      <c r="E26" s="546"/>
      <c r="F26" s="53">
        <f>'GRADBENO OBRTNIŠKA DELA'!G24</f>
        <v>0</v>
      </c>
    </row>
    <row r="27" spans="1:8" ht="16" customHeight="1">
      <c r="A27" s="545"/>
      <c r="B27" s="640" t="s">
        <v>860</v>
      </c>
      <c r="C27" s="640"/>
      <c r="D27" s="640"/>
      <c r="E27" s="547"/>
      <c r="F27" s="53">
        <f>(F25+F26)*5%</f>
        <v>0</v>
      </c>
    </row>
    <row r="28" spans="1:8" ht="16">
      <c r="A28" s="545"/>
      <c r="B28" s="546"/>
      <c r="C28" s="546"/>
      <c r="D28" s="548"/>
      <c r="E28" s="548"/>
      <c r="F28" s="53"/>
    </row>
    <row r="29" spans="1:8" ht="16" customHeight="1">
      <c r="A29" s="545"/>
      <c r="B29" s="641" t="s">
        <v>1404</v>
      </c>
      <c r="C29" s="641"/>
      <c r="D29" s="641"/>
      <c r="E29" s="549"/>
      <c r="F29" s="53">
        <f>'ZUNANJA UREDITEV IN KANAIZACIJA'!G14</f>
        <v>0</v>
      </c>
    </row>
    <row r="30" spans="1:8" ht="16">
      <c r="A30" s="545"/>
      <c r="B30" s="640" t="s">
        <v>1678</v>
      </c>
      <c r="C30" s="640"/>
      <c r="D30" s="640"/>
      <c r="E30" s="547"/>
      <c r="F30" s="53">
        <f>F29*5%</f>
        <v>0</v>
      </c>
    </row>
    <row r="31" spans="1:8" ht="16">
      <c r="A31" s="545"/>
      <c r="B31" s="546"/>
      <c r="C31" s="546"/>
      <c r="D31" s="548"/>
      <c r="E31" s="548"/>
      <c r="F31" s="53"/>
    </row>
    <row r="32" spans="1:8" ht="16">
      <c r="A32" s="545"/>
      <c r="B32" s="641" t="s">
        <v>146</v>
      </c>
      <c r="C32" s="641"/>
      <c r="D32" s="641"/>
      <c r="E32" s="546"/>
      <c r="F32" s="53">
        <f>'ELEKTROINŠTALACIJSKA DELA'!G13</f>
        <v>0</v>
      </c>
      <c r="H32" s="550"/>
    </row>
    <row r="33" spans="1:8" ht="16">
      <c r="A33" s="545"/>
      <c r="B33" s="640" t="s">
        <v>1676</v>
      </c>
      <c r="C33" s="640"/>
      <c r="D33" s="640"/>
      <c r="E33" s="547"/>
      <c r="F33" s="53">
        <f>F32*5%</f>
        <v>0</v>
      </c>
    </row>
    <row r="34" spans="1:8" ht="16">
      <c r="A34" s="545"/>
      <c r="B34" s="546"/>
      <c r="C34" s="546"/>
      <c r="D34" s="548"/>
      <c r="E34" s="548"/>
      <c r="F34" s="53"/>
    </row>
    <row r="35" spans="1:8" ht="16">
      <c r="A35" s="545"/>
      <c r="B35" s="641" t="s">
        <v>147</v>
      </c>
      <c r="C35" s="641"/>
      <c r="D35" s="641"/>
      <c r="E35" s="546"/>
      <c r="F35" s="53">
        <f>'STROJNE INŠTALACIJE'!G8</f>
        <v>0</v>
      </c>
    </row>
    <row r="36" spans="1:8" ht="17" customHeight="1">
      <c r="A36" s="545"/>
      <c r="B36" s="640" t="s">
        <v>1677</v>
      </c>
      <c r="C36" s="640"/>
      <c r="D36" s="640"/>
      <c r="E36" s="547"/>
      <c r="F36" s="53">
        <f>F35*5%</f>
        <v>0</v>
      </c>
    </row>
    <row r="37" spans="1:8" ht="16">
      <c r="A37" s="545"/>
      <c r="B37" s="546"/>
      <c r="C37" s="546"/>
      <c r="D37" s="548"/>
      <c r="E37" s="548"/>
      <c r="F37" s="53"/>
    </row>
    <row r="38" spans="1:8" ht="16">
      <c r="A38" s="545"/>
      <c r="B38" s="641" t="s">
        <v>1078</v>
      </c>
      <c r="C38" s="641"/>
      <c r="D38" s="641"/>
      <c r="E38" s="546"/>
      <c r="F38" s="53">
        <f>OPREMA!G7</f>
        <v>0</v>
      </c>
    </row>
    <row r="39" spans="1:8" ht="16" customHeight="1">
      <c r="A39" s="545"/>
      <c r="B39" s="640" t="s">
        <v>1462</v>
      </c>
      <c r="C39" s="640"/>
      <c r="D39" s="640"/>
      <c r="E39" s="547"/>
      <c r="F39" s="53">
        <f>F38*2%</f>
        <v>0</v>
      </c>
    </row>
    <row r="40" spans="1:8" ht="17" thickBot="1">
      <c r="A40" s="545"/>
      <c r="B40" s="551"/>
      <c r="C40" s="552"/>
      <c r="D40" s="553"/>
      <c r="E40" s="554"/>
      <c r="F40" s="555"/>
    </row>
    <row r="41" spans="1:8" ht="17" thickTop="1">
      <c r="A41" s="556"/>
      <c r="B41" s="645" t="s">
        <v>1655</v>
      </c>
      <c r="C41" s="646"/>
      <c r="D41" s="2"/>
      <c r="E41" s="2"/>
      <c r="F41" s="53">
        <f>F25+F26+F27+F29+F30+F32+F33+F35+F36+F38+F39</f>
        <v>0</v>
      </c>
      <c r="G41" s="550"/>
    </row>
    <row r="42" spans="1:8" ht="16">
      <c r="A42" s="556"/>
      <c r="B42" s="4"/>
      <c r="C42" s="557"/>
      <c r="D42" s="2"/>
      <c r="E42" s="2"/>
      <c r="F42" s="53"/>
      <c r="H42" s="550"/>
    </row>
    <row r="43" spans="1:8" ht="16">
      <c r="A43" s="556"/>
      <c r="B43" s="647" t="s">
        <v>148</v>
      </c>
      <c r="C43" s="646"/>
      <c r="D43" s="558">
        <v>0</v>
      </c>
      <c r="E43" s="3"/>
      <c r="F43" s="53">
        <f>F41*D43</f>
        <v>0</v>
      </c>
      <c r="H43" s="550"/>
    </row>
    <row r="44" spans="1:8" ht="16">
      <c r="A44" s="556"/>
      <c r="B44" s="5"/>
      <c r="C44" s="557"/>
      <c r="D44" s="2"/>
      <c r="E44" s="2"/>
      <c r="F44" s="53"/>
    </row>
    <row r="45" spans="1:8" ht="16">
      <c r="A45" s="556"/>
      <c r="B45" s="648" t="s">
        <v>1658</v>
      </c>
      <c r="C45" s="649"/>
      <c r="D45" s="6"/>
      <c r="E45" s="6"/>
      <c r="F45" s="53">
        <f>F41-F43</f>
        <v>0</v>
      </c>
    </row>
    <row r="46" spans="1:8" ht="16">
      <c r="A46" s="556"/>
      <c r="B46" s="7"/>
      <c r="C46" s="559"/>
      <c r="D46" s="6"/>
      <c r="E46" s="6"/>
      <c r="F46" s="53"/>
    </row>
    <row r="47" spans="1:8" ht="17" thickBot="1">
      <c r="A47" s="556"/>
      <c r="B47" s="650" t="s">
        <v>1659</v>
      </c>
      <c r="C47" s="651"/>
      <c r="D47" s="8"/>
      <c r="E47" s="8"/>
      <c r="F47" s="54">
        <f>F45*0.22</f>
        <v>0</v>
      </c>
    </row>
    <row r="48" spans="1:8" ht="16">
      <c r="A48" s="556"/>
      <c r="B48" s="4"/>
      <c r="C48" s="557"/>
      <c r="D48" s="2"/>
      <c r="E48" s="2"/>
      <c r="F48" s="55"/>
    </row>
    <row r="49" spans="1:6" ht="16">
      <c r="A49" s="556"/>
      <c r="B49" s="643" t="s">
        <v>1660</v>
      </c>
      <c r="C49" s="644"/>
      <c r="D49" s="146"/>
      <c r="E49" s="146"/>
      <c r="F49" s="147">
        <f>F45+F47</f>
        <v>0</v>
      </c>
    </row>
    <row r="50" spans="1:6" ht="16">
      <c r="A50" s="556"/>
      <c r="B50" s="9"/>
      <c r="C50" s="560"/>
      <c r="D50" s="9"/>
      <c r="E50" s="9"/>
      <c r="F50" s="561"/>
    </row>
    <row r="51" spans="1:6" ht="16">
      <c r="A51" s="562"/>
      <c r="B51" s="563"/>
      <c r="C51" s="564"/>
      <c r="D51" s="565"/>
      <c r="E51" s="565"/>
      <c r="F51" s="533"/>
    </row>
    <row r="52" spans="1:6">
      <c r="A52" s="534"/>
      <c r="B52" s="356"/>
      <c r="C52" s="531"/>
      <c r="D52" s="532"/>
      <c r="E52" s="532"/>
      <c r="F52" s="533"/>
    </row>
    <row r="53" spans="1:6">
      <c r="A53" s="534"/>
      <c r="B53" s="356"/>
      <c r="C53" s="531"/>
      <c r="D53" s="532"/>
      <c r="E53" s="532"/>
      <c r="F53" s="533"/>
    </row>
    <row r="54" spans="1:6">
      <c r="A54" s="534"/>
      <c r="B54" s="356"/>
      <c r="C54" s="531"/>
      <c r="D54" s="532"/>
      <c r="E54" s="532"/>
      <c r="F54" s="533"/>
    </row>
  </sheetData>
  <sheetProtection algorithmName="SHA-512" hashValue="n5bTAGm8FLpHLN1BRgtzwAg5xcNTmbFL2k147MhfTRRYhATGPZc7OFQKg+j63ZCD+RsPBmJ6+cC7tv6mcmAbUg==" saltValue="yGTacXZUfhDxMbDvGmNezQ==" spinCount="100000" sheet="1" objects="1" scenarios="1" formatRows="0"/>
  <mergeCells count="17">
    <mergeCell ref="B35:D35"/>
    <mergeCell ref="B49:C49"/>
    <mergeCell ref="B41:C41"/>
    <mergeCell ref="B38:D38"/>
    <mergeCell ref="B36:D36"/>
    <mergeCell ref="B43:C43"/>
    <mergeCell ref="B45:C45"/>
    <mergeCell ref="B47:C47"/>
    <mergeCell ref="B39:D39"/>
    <mergeCell ref="B30:D30"/>
    <mergeCell ref="B32:D32"/>
    <mergeCell ref="B33:D33"/>
    <mergeCell ref="B29:D29"/>
    <mergeCell ref="B22:E22"/>
    <mergeCell ref="B25:D25"/>
    <mergeCell ref="B27:D27"/>
    <mergeCell ref="B26:D26"/>
  </mergeCells>
  <pageMargins left="0.7" right="0.7" top="0.75" bottom="0.75" header="0.3" footer="0.3"/>
  <pageSetup paperSize="9" scale="80" orientation="portrait" r:id="rId1"/>
  <headerFooter>
    <oddFooter>&amp;LREKAPITULACIJA&amp;C&amp;"System Font,Regular"&amp;K000000PAVILJON BREZA VDC ČRNOMELJ&amp;R&amp;"Helvetica,Regular"&amp;K000000stran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D09C-D47F-6344-BCCA-C73762CDCF21}">
  <sheetPr>
    <tabColor rgb="FFFF0000"/>
  </sheetPr>
  <dimension ref="A1:G143"/>
  <sheetViews>
    <sheetView topLeftCell="A69" zoomScaleNormal="100" workbookViewId="0">
      <selection activeCell="D78" sqref="D78"/>
    </sheetView>
  </sheetViews>
  <sheetFormatPr baseColWidth="10" defaultColWidth="10.83203125" defaultRowHeight="13"/>
  <cols>
    <col min="1" max="1" width="6.5" style="503" customWidth="1"/>
    <col min="2" max="2" width="86.6640625" style="504" customWidth="1"/>
    <col min="3" max="3" width="7.1640625" style="504" customWidth="1"/>
    <col min="4" max="16384" width="10.83203125" style="504"/>
  </cols>
  <sheetData>
    <row r="1" spans="1:5" ht="19" customHeight="1"/>
    <row r="2" spans="1:5" ht="25" customHeight="1">
      <c r="B2" s="505" t="s">
        <v>163</v>
      </c>
      <c r="C2" s="506"/>
      <c r="D2" s="506"/>
      <c r="E2" s="506"/>
    </row>
    <row r="3" spans="1:5" ht="23" customHeight="1">
      <c r="B3" s="507"/>
    </row>
    <row r="4" spans="1:5" ht="31" customHeight="1">
      <c r="A4" s="508" t="s">
        <v>3</v>
      </c>
      <c r="B4" s="509" t="s">
        <v>360</v>
      </c>
    </row>
    <row r="5" spans="1:5">
      <c r="B5" s="507"/>
    </row>
    <row r="6" spans="1:5" ht="56">
      <c r="A6" s="508" t="s">
        <v>7</v>
      </c>
      <c r="B6" s="509" t="s">
        <v>361</v>
      </c>
    </row>
    <row r="7" spans="1:5" ht="46" customHeight="1">
      <c r="A7" s="508"/>
      <c r="B7" s="509" t="s">
        <v>911</v>
      </c>
    </row>
    <row r="8" spans="1:5" ht="56">
      <c r="B8" s="507" t="s">
        <v>913</v>
      </c>
    </row>
    <row r="9" spans="1:5" ht="42">
      <c r="B9" s="509" t="s">
        <v>362</v>
      </c>
    </row>
    <row r="10" spans="1:5" ht="28">
      <c r="B10" s="509" t="s">
        <v>406</v>
      </c>
    </row>
    <row r="11" spans="1:5">
      <c r="B11" s="507"/>
    </row>
    <row r="12" spans="1:5" ht="112">
      <c r="A12" s="508" t="s">
        <v>9</v>
      </c>
      <c r="B12" s="510" t="s">
        <v>912</v>
      </c>
    </row>
    <row r="13" spans="1:5">
      <c r="B13" s="507"/>
    </row>
    <row r="14" spans="1:5" ht="14">
      <c r="A14" s="508" t="s">
        <v>11</v>
      </c>
      <c r="B14" s="510" t="s">
        <v>363</v>
      </c>
    </row>
    <row r="15" spans="1:5" ht="14">
      <c r="B15" s="510" t="s">
        <v>364</v>
      </c>
    </row>
    <row r="16" spans="1:5" ht="28">
      <c r="B16" s="510" t="s">
        <v>365</v>
      </c>
    </row>
    <row r="17" spans="2:2" ht="42">
      <c r="B17" s="510" t="s">
        <v>366</v>
      </c>
    </row>
    <row r="18" spans="2:2" ht="33" customHeight="1">
      <c r="B18" s="510" t="s">
        <v>367</v>
      </c>
    </row>
    <row r="19" spans="2:2" ht="14">
      <c r="B19" s="510" t="s">
        <v>368</v>
      </c>
    </row>
    <row r="20" spans="2:2" ht="32" customHeight="1">
      <c r="B20" s="510" t="s">
        <v>369</v>
      </c>
    </row>
    <row r="21" spans="2:2" ht="29" customHeight="1">
      <c r="B21" s="510" t="s">
        <v>370</v>
      </c>
    </row>
    <row r="22" spans="2:2" ht="28">
      <c r="B22" s="510" t="s">
        <v>371</v>
      </c>
    </row>
    <row r="23" spans="2:2" ht="14">
      <c r="B23" s="510" t="s">
        <v>372</v>
      </c>
    </row>
    <row r="24" spans="2:2" ht="28">
      <c r="B24" s="510" t="s">
        <v>373</v>
      </c>
    </row>
    <row r="25" spans="2:2" ht="28" customHeight="1">
      <c r="B25" s="510" t="s">
        <v>374</v>
      </c>
    </row>
    <row r="26" spans="2:2" ht="14">
      <c r="B26" s="510" t="s">
        <v>375</v>
      </c>
    </row>
    <row r="27" spans="2:2" ht="42">
      <c r="B27" s="510" t="s">
        <v>376</v>
      </c>
    </row>
    <row r="28" spans="2:2" ht="28">
      <c r="B28" s="510" t="s">
        <v>377</v>
      </c>
    </row>
    <row r="29" spans="2:2" ht="28">
      <c r="B29" s="510" t="s">
        <v>378</v>
      </c>
    </row>
    <row r="30" spans="2:2" ht="16" customHeight="1">
      <c r="B30" s="510" t="s">
        <v>379</v>
      </c>
    </row>
    <row r="31" spans="2:2" ht="14">
      <c r="B31" s="510" t="s">
        <v>380</v>
      </c>
    </row>
    <row r="32" spans="2:2" ht="14">
      <c r="B32" s="510" t="s">
        <v>381</v>
      </c>
    </row>
    <row r="33" spans="1:2" ht="14">
      <c r="B33" s="510" t="s">
        <v>382</v>
      </c>
    </row>
    <row r="34" spans="1:2" ht="14">
      <c r="B34" s="510" t="s">
        <v>383</v>
      </c>
    </row>
    <row r="35" spans="1:2" ht="14">
      <c r="B35" s="510" t="s">
        <v>384</v>
      </c>
    </row>
    <row r="36" spans="1:2" ht="14">
      <c r="B36" s="510" t="s">
        <v>385</v>
      </c>
    </row>
    <row r="37" spans="1:2" ht="14">
      <c r="B37" s="510" t="s">
        <v>386</v>
      </c>
    </row>
    <row r="38" spans="1:2" ht="14" customHeight="1">
      <c r="B38" s="510" t="s">
        <v>387</v>
      </c>
    </row>
    <row r="39" spans="1:2" ht="42" customHeight="1">
      <c r="B39" s="510" t="s">
        <v>388</v>
      </c>
    </row>
    <row r="40" spans="1:2" ht="28">
      <c r="B40" s="510" t="s">
        <v>389</v>
      </c>
    </row>
    <row r="41" spans="1:2">
      <c r="B41" s="507"/>
    </row>
    <row r="42" spans="1:2" ht="42">
      <c r="A42" s="508" t="s">
        <v>13</v>
      </c>
      <c r="B42" s="510" t="s">
        <v>390</v>
      </c>
    </row>
    <row r="43" spans="1:2" ht="14">
      <c r="B43" s="510" t="s">
        <v>391</v>
      </c>
    </row>
    <row r="44" spans="1:2" ht="14">
      <c r="B44" s="510" t="s">
        <v>392</v>
      </c>
    </row>
    <row r="45" spans="1:2" ht="14">
      <c r="B45" s="510" t="s">
        <v>393</v>
      </c>
    </row>
    <row r="46" spans="1:2" ht="14">
      <c r="B46" s="510" t="s">
        <v>394</v>
      </c>
    </row>
    <row r="47" spans="1:2">
      <c r="B47" s="507"/>
    </row>
    <row r="48" spans="1:2" ht="14">
      <c r="A48" s="508" t="s">
        <v>15</v>
      </c>
      <c r="B48" s="510" t="s">
        <v>326</v>
      </c>
    </row>
    <row r="49" spans="1:7" ht="14">
      <c r="B49" s="510" t="s">
        <v>395</v>
      </c>
    </row>
    <row r="50" spans="1:7" ht="14">
      <c r="B50" s="510" t="s">
        <v>396</v>
      </c>
    </row>
    <row r="51" spans="1:7" ht="14">
      <c r="B51" s="510" t="s">
        <v>397</v>
      </c>
    </row>
    <row r="52" spans="1:7" ht="14">
      <c r="B52" s="510" t="s">
        <v>398</v>
      </c>
    </row>
    <row r="53" spans="1:7" ht="14">
      <c r="B53" s="510" t="s">
        <v>399</v>
      </c>
    </row>
    <row r="54" spans="1:7" ht="14">
      <c r="B54" s="510" t="s">
        <v>400</v>
      </c>
    </row>
    <row r="55" spans="1:7" ht="28">
      <c r="B55" s="510" t="s">
        <v>401</v>
      </c>
    </row>
    <row r="56" spans="1:7">
      <c r="B56" s="510"/>
    </row>
    <row r="57" spans="1:7" ht="28">
      <c r="A57" s="508" t="s">
        <v>17</v>
      </c>
      <c r="B57" s="510" t="s">
        <v>402</v>
      </c>
    </row>
    <row r="58" spans="1:7" ht="18" customHeight="1">
      <c r="B58" s="510" t="s">
        <v>403</v>
      </c>
    </row>
    <row r="59" spans="1:7" ht="42">
      <c r="B59" s="510" t="s">
        <v>404</v>
      </c>
    </row>
    <row r="60" spans="1:7" ht="14" customHeight="1"/>
    <row r="62" spans="1:7">
      <c r="B62" s="511" t="s">
        <v>162</v>
      </c>
    </row>
    <row r="63" spans="1:7">
      <c r="B63" s="512" t="s">
        <v>78</v>
      </c>
    </row>
    <row r="64" spans="1:7">
      <c r="A64" s="513"/>
      <c r="B64" s="514" t="s">
        <v>5</v>
      </c>
      <c r="C64" s="512"/>
      <c r="D64" s="512"/>
      <c r="E64" s="512"/>
      <c r="F64" s="512"/>
      <c r="G64" s="512"/>
    </row>
    <row r="65" spans="1:7">
      <c r="A65" s="513"/>
      <c r="B65" s="515"/>
      <c r="C65" s="516"/>
      <c r="D65" s="516"/>
      <c r="E65" s="516"/>
      <c r="F65" s="517"/>
      <c r="G65" s="518"/>
    </row>
    <row r="66" spans="1:7" ht="28">
      <c r="A66" s="519" t="s">
        <v>3</v>
      </c>
      <c r="B66" s="520" t="s">
        <v>79</v>
      </c>
      <c r="C66" s="521"/>
      <c r="D66" s="521"/>
      <c r="E66" s="521"/>
      <c r="F66" s="521"/>
      <c r="G66" s="522"/>
    </row>
    <row r="67" spans="1:7" ht="14">
      <c r="A67" s="519" t="s">
        <v>7</v>
      </c>
      <c r="B67" s="520" t="s">
        <v>80</v>
      </c>
      <c r="C67" s="520"/>
      <c r="D67" s="520"/>
      <c r="E67" s="520"/>
      <c r="F67" s="520"/>
      <c r="G67" s="522"/>
    </row>
    <row r="68" spans="1:7" ht="28">
      <c r="A68" s="519" t="s">
        <v>9</v>
      </c>
      <c r="B68" s="520" t="s">
        <v>81</v>
      </c>
      <c r="C68" s="520"/>
      <c r="D68" s="520"/>
      <c r="E68" s="520"/>
      <c r="F68" s="520"/>
      <c r="G68" s="522"/>
    </row>
    <row r="69" spans="1:7" ht="28">
      <c r="A69" s="519" t="s">
        <v>11</v>
      </c>
      <c r="B69" s="520" t="s">
        <v>82</v>
      </c>
      <c r="C69" s="520"/>
      <c r="D69" s="520"/>
      <c r="E69" s="520"/>
      <c r="F69" s="520"/>
      <c r="G69" s="522"/>
    </row>
    <row r="70" spans="1:7" ht="28">
      <c r="A70" s="519" t="s">
        <v>13</v>
      </c>
      <c r="B70" s="520" t="s">
        <v>83</v>
      </c>
      <c r="C70" s="520"/>
      <c r="D70" s="520"/>
      <c r="E70" s="520"/>
      <c r="F70" s="520"/>
      <c r="G70" s="522"/>
    </row>
    <row r="71" spans="1:7" ht="28">
      <c r="A71" s="519" t="s">
        <v>15</v>
      </c>
      <c r="B71" s="520" t="s">
        <v>84</v>
      </c>
      <c r="C71" s="520"/>
      <c r="D71" s="520"/>
      <c r="E71" s="520"/>
      <c r="F71" s="520"/>
      <c r="G71" s="522"/>
    </row>
    <row r="72" spans="1:7" ht="14">
      <c r="A72" s="519"/>
      <c r="B72" s="520" t="s">
        <v>85</v>
      </c>
      <c r="C72" s="520"/>
      <c r="D72" s="520"/>
      <c r="E72" s="520"/>
      <c r="F72" s="520"/>
      <c r="G72" s="523"/>
    </row>
    <row r="73" spans="1:7" ht="28">
      <c r="A73" s="519"/>
      <c r="B73" s="520" t="s">
        <v>86</v>
      </c>
      <c r="C73" s="520"/>
      <c r="D73" s="520"/>
      <c r="E73" s="520"/>
      <c r="F73" s="520"/>
      <c r="G73" s="523"/>
    </row>
    <row r="74" spans="1:7" ht="28">
      <c r="A74" s="519"/>
      <c r="B74" s="520" t="s">
        <v>87</v>
      </c>
      <c r="C74" s="520"/>
      <c r="D74" s="520"/>
      <c r="E74" s="520"/>
      <c r="F74" s="520"/>
      <c r="G74" s="523"/>
    </row>
    <row r="75" spans="1:7" ht="14">
      <c r="A75" s="519"/>
      <c r="B75" s="520" t="s">
        <v>88</v>
      </c>
      <c r="C75" s="520"/>
      <c r="D75" s="520"/>
      <c r="E75" s="520"/>
      <c r="F75" s="520"/>
      <c r="G75" s="522"/>
    </row>
    <row r="76" spans="1:7" ht="28">
      <c r="A76" s="519"/>
      <c r="B76" s="520" t="s">
        <v>89</v>
      </c>
      <c r="C76" s="520"/>
      <c r="D76" s="520"/>
      <c r="E76" s="520"/>
      <c r="F76" s="520"/>
      <c r="G76" s="522"/>
    </row>
    <row r="77" spans="1:7" ht="28">
      <c r="A77" s="519"/>
      <c r="B77" s="520" t="s">
        <v>90</v>
      </c>
      <c r="C77" s="520"/>
      <c r="D77" s="520"/>
      <c r="E77" s="520"/>
      <c r="F77" s="520"/>
      <c r="G77" s="522"/>
    </row>
    <row r="78" spans="1:7" ht="28">
      <c r="A78" s="519"/>
      <c r="B78" s="520" t="s">
        <v>91</v>
      </c>
      <c r="C78" s="520"/>
      <c r="D78" s="520"/>
      <c r="E78" s="520"/>
      <c r="F78" s="520"/>
      <c r="G78" s="522"/>
    </row>
    <row r="79" spans="1:7" ht="28">
      <c r="A79" s="519"/>
      <c r="B79" s="520" t="s">
        <v>92</v>
      </c>
      <c r="C79" s="520"/>
      <c r="D79" s="520"/>
      <c r="E79" s="520"/>
      <c r="F79" s="520"/>
      <c r="G79" s="522"/>
    </row>
    <row r="80" spans="1:7" ht="16" customHeight="1">
      <c r="A80" s="519"/>
      <c r="B80" s="520" t="s">
        <v>93</v>
      </c>
      <c r="C80" s="520"/>
      <c r="D80" s="520"/>
      <c r="E80" s="520"/>
      <c r="F80" s="520"/>
      <c r="G80" s="522"/>
    </row>
    <row r="81" spans="1:7" ht="14">
      <c r="A81" s="519"/>
      <c r="B81" s="520" t="s">
        <v>94</v>
      </c>
      <c r="C81" s="520"/>
      <c r="D81" s="520"/>
      <c r="E81" s="520"/>
      <c r="F81" s="520"/>
      <c r="G81" s="522"/>
    </row>
    <row r="82" spans="1:7" ht="28">
      <c r="A82" s="519" t="s">
        <v>17</v>
      </c>
      <c r="B82" s="520" t="s">
        <v>95</v>
      </c>
      <c r="C82" s="520"/>
      <c r="D82" s="520"/>
      <c r="E82" s="520"/>
      <c r="F82" s="520"/>
      <c r="G82" s="522"/>
    </row>
    <row r="83" spans="1:7" ht="14">
      <c r="A83" s="519" t="s">
        <v>19</v>
      </c>
      <c r="B83" s="520" t="s">
        <v>96</v>
      </c>
      <c r="C83" s="520"/>
      <c r="D83" s="520"/>
      <c r="E83" s="520"/>
      <c r="F83" s="520"/>
      <c r="G83" s="522"/>
    </row>
    <row r="84" spans="1:7" ht="27" customHeight="1">
      <c r="A84" s="519" t="s">
        <v>21</v>
      </c>
      <c r="B84" s="520" t="s">
        <v>97</v>
      </c>
      <c r="C84" s="520"/>
      <c r="D84" s="520"/>
      <c r="E84" s="520"/>
      <c r="F84" s="520"/>
      <c r="G84" s="522"/>
    </row>
    <row r="85" spans="1:7" ht="56">
      <c r="A85" s="519" t="s">
        <v>23</v>
      </c>
      <c r="B85" s="520" t="s">
        <v>98</v>
      </c>
      <c r="C85" s="520"/>
      <c r="D85" s="520"/>
      <c r="E85" s="520"/>
      <c r="F85" s="520"/>
      <c r="G85" s="522"/>
    </row>
    <row r="86" spans="1:7" ht="42">
      <c r="A86" s="519" t="s">
        <v>25</v>
      </c>
      <c r="B86" s="520" t="s">
        <v>99</v>
      </c>
      <c r="C86" s="520"/>
      <c r="D86" s="520"/>
      <c r="E86" s="520"/>
      <c r="F86" s="520"/>
      <c r="G86" s="522"/>
    </row>
    <row r="89" spans="1:7">
      <c r="B89" s="511" t="s">
        <v>147</v>
      </c>
    </row>
    <row r="90" spans="1:7">
      <c r="B90" s="512" t="s">
        <v>78</v>
      </c>
    </row>
    <row r="91" spans="1:7">
      <c r="B91" s="514" t="s">
        <v>5</v>
      </c>
    </row>
    <row r="92" spans="1:7">
      <c r="A92" s="524"/>
    </row>
    <row r="93" spans="1:7" ht="43" customHeight="1">
      <c r="A93" s="525" t="s">
        <v>3</v>
      </c>
      <c r="B93" s="526" t="s">
        <v>6</v>
      </c>
    </row>
    <row r="94" spans="1:7" ht="14">
      <c r="A94" s="525" t="s">
        <v>7</v>
      </c>
      <c r="B94" s="526" t="s">
        <v>8</v>
      </c>
    </row>
    <row r="95" spans="1:7" ht="28">
      <c r="A95" s="525" t="s">
        <v>9</v>
      </c>
      <c r="B95" s="526" t="s">
        <v>10</v>
      </c>
    </row>
    <row r="96" spans="1:7" ht="25" customHeight="1">
      <c r="A96" s="525" t="s">
        <v>11</v>
      </c>
      <c r="B96" s="526" t="s">
        <v>12</v>
      </c>
    </row>
    <row r="97" spans="1:2" ht="15" customHeight="1">
      <c r="A97" s="525" t="s">
        <v>13</v>
      </c>
      <c r="B97" s="526" t="s">
        <v>14</v>
      </c>
    </row>
    <row r="98" spans="1:2" ht="14">
      <c r="A98" s="525" t="s">
        <v>15</v>
      </c>
      <c r="B98" s="526" t="s">
        <v>16</v>
      </c>
    </row>
    <row r="99" spans="1:2" ht="14">
      <c r="A99" s="525" t="s">
        <v>17</v>
      </c>
      <c r="B99" s="526" t="s">
        <v>18</v>
      </c>
    </row>
    <row r="100" spans="1:2" ht="28">
      <c r="A100" s="525" t="s">
        <v>19</v>
      </c>
      <c r="B100" s="526" t="s">
        <v>20</v>
      </c>
    </row>
    <row r="101" spans="1:2" ht="42" customHeight="1">
      <c r="A101" s="525" t="s">
        <v>21</v>
      </c>
      <c r="B101" s="526" t="s">
        <v>22</v>
      </c>
    </row>
    <row r="102" spans="1:2" ht="42">
      <c r="A102" s="525" t="s">
        <v>23</v>
      </c>
      <c r="B102" s="526" t="s">
        <v>24</v>
      </c>
    </row>
    <row r="103" spans="1:2" ht="28">
      <c r="A103" s="525" t="s">
        <v>25</v>
      </c>
      <c r="B103" s="526" t="s">
        <v>26</v>
      </c>
    </row>
    <row r="104" spans="1:2" ht="64" customHeight="1">
      <c r="A104" s="525" t="s">
        <v>27</v>
      </c>
      <c r="B104" s="526" t="s">
        <v>28</v>
      </c>
    </row>
    <row r="105" spans="1:2" ht="14">
      <c r="A105" s="525" t="s">
        <v>29</v>
      </c>
      <c r="B105" s="526" t="s">
        <v>30</v>
      </c>
    </row>
    <row r="106" spans="1:2" ht="14">
      <c r="A106" s="525" t="s">
        <v>31</v>
      </c>
      <c r="B106" s="526" t="s">
        <v>32</v>
      </c>
    </row>
    <row r="107" spans="1:2" ht="28">
      <c r="A107" s="525" t="s">
        <v>33</v>
      </c>
      <c r="B107" s="526" t="s">
        <v>34</v>
      </c>
    </row>
    <row r="108" spans="1:2" ht="28">
      <c r="A108" s="525" t="s">
        <v>35</v>
      </c>
      <c r="B108" s="526" t="s">
        <v>36</v>
      </c>
    </row>
    <row r="109" spans="1:2" ht="28" customHeight="1">
      <c r="A109" s="525" t="s">
        <v>37</v>
      </c>
      <c r="B109" s="526" t="s">
        <v>38</v>
      </c>
    </row>
    <row r="110" spans="1:2" ht="28">
      <c r="A110" s="525" t="s">
        <v>39</v>
      </c>
      <c r="B110" s="526" t="s">
        <v>40</v>
      </c>
    </row>
    <row r="111" spans="1:2" ht="14">
      <c r="A111" s="525"/>
      <c r="B111" s="526" t="s">
        <v>164</v>
      </c>
    </row>
    <row r="112" spans="1:2" ht="28">
      <c r="A112" s="525"/>
      <c r="B112" s="526" t="s">
        <v>165</v>
      </c>
    </row>
    <row r="113" spans="1:2" ht="14">
      <c r="A113" s="525"/>
      <c r="B113" s="526" t="s">
        <v>166</v>
      </c>
    </row>
    <row r="114" spans="1:2" ht="28">
      <c r="A114" s="525"/>
      <c r="B114" s="526" t="s">
        <v>167</v>
      </c>
    </row>
    <row r="115" spans="1:2" ht="14">
      <c r="A115" s="525" t="s">
        <v>41</v>
      </c>
      <c r="B115" s="526" t="s">
        <v>42</v>
      </c>
    </row>
    <row r="116" spans="1:2" ht="28">
      <c r="A116" s="525"/>
      <c r="B116" s="526" t="s">
        <v>168</v>
      </c>
    </row>
    <row r="117" spans="1:2" ht="14">
      <c r="A117" s="525"/>
      <c r="B117" s="526" t="s">
        <v>169</v>
      </c>
    </row>
    <row r="118" spans="1:2" ht="28">
      <c r="A118" s="525"/>
      <c r="B118" s="526" t="s">
        <v>170</v>
      </c>
    </row>
    <row r="119" spans="1:2" ht="12" customHeight="1">
      <c r="A119" s="525"/>
      <c r="B119" s="526" t="s">
        <v>171</v>
      </c>
    </row>
    <row r="120" spans="1:2" ht="28">
      <c r="A120" s="525"/>
      <c r="B120" s="526" t="s">
        <v>172</v>
      </c>
    </row>
    <row r="121" spans="1:2" ht="27" customHeight="1">
      <c r="A121" s="525" t="s">
        <v>43</v>
      </c>
      <c r="B121" s="526" t="s">
        <v>44</v>
      </c>
    </row>
    <row r="122" spans="1:2" ht="29" customHeight="1">
      <c r="A122" s="525" t="s">
        <v>45</v>
      </c>
      <c r="B122" s="526" t="s">
        <v>46</v>
      </c>
    </row>
    <row r="123" spans="1:2" ht="54" customHeight="1">
      <c r="A123" s="525" t="s">
        <v>47</v>
      </c>
      <c r="B123" s="526" t="s">
        <v>48</v>
      </c>
    </row>
    <row r="124" spans="1:2" ht="28">
      <c r="A124" s="525" t="s">
        <v>49</v>
      </c>
      <c r="B124" s="526" t="s">
        <v>50</v>
      </c>
    </row>
    <row r="125" spans="1:2" ht="28">
      <c r="A125" s="525"/>
      <c r="B125" s="526" t="s">
        <v>51</v>
      </c>
    </row>
    <row r="126" spans="1:2" ht="28">
      <c r="A126" s="525" t="s">
        <v>52</v>
      </c>
      <c r="B126" s="526" t="s">
        <v>53</v>
      </c>
    </row>
    <row r="127" spans="1:2" ht="14">
      <c r="A127" s="525"/>
      <c r="B127" s="526" t="s">
        <v>173</v>
      </c>
    </row>
    <row r="128" spans="1:2" ht="14">
      <c r="A128" s="525"/>
      <c r="B128" s="526" t="s">
        <v>174</v>
      </c>
    </row>
    <row r="129" spans="1:2" ht="14">
      <c r="A129" s="525"/>
      <c r="B129" s="526" t="s">
        <v>175</v>
      </c>
    </row>
    <row r="130" spans="1:2" ht="14">
      <c r="A130" s="525"/>
      <c r="B130" s="526" t="s">
        <v>176</v>
      </c>
    </row>
    <row r="131" spans="1:2" ht="14">
      <c r="A131" s="525"/>
      <c r="B131" s="526" t="s">
        <v>177</v>
      </c>
    </row>
    <row r="132" spans="1:2" ht="14">
      <c r="A132" s="525"/>
      <c r="B132" s="526" t="s">
        <v>178</v>
      </c>
    </row>
    <row r="133" spans="1:2" ht="28">
      <c r="A133" s="525"/>
      <c r="B133" s="526" t="s">
        <v>54</v>
      </c>
    </row>
    <row r="134" spans="1:2" ht="67" customHeight="1">
      <c r="A134" s="525" t="s">
        <v>55</v>
      </c>
      <c r="B134" s="526" t="s">
        <v>56</v>
      </c>
    </row>
    <row r="135" spans="1:2" ht="14">
      <c r="A135" s="525" t="s">
        <v>57</v>
      </c>
      <c r="B135" s="526" t="s">
        <v>58</v>
      </c>
    </row>
    <row r="136" spans="1:2" ht="28">
      <c r="A136" s="525" t="s">
        <v>59</v>
      </c>
      <c r="B136" s="526" t="s">
        <v>60</v>
      </c>
    </row>
    <row r="137" spans="1:2" ht="14">
      <c r="A137" s="525" t="s">
        <v>61</v>
      </c>
      <c r="B137" s="526" t="s">
        <v>62</v>
      </c>
    </row>
    <row r="138" spans="1:2" ht="25" customHeight="1">
      <c r="A138" s="525" t="s">
        <v>63</v>
      </c>
      <c r="B138" s="526" t="s">
        <v>64</v>
      </c>
    </row>
    <row r="139" spans="1:2" ht="65" customHeight="1">
      <c r="A139" s="525" t="s">
        <v>65</v>
      </c>
      <c r="B139" s="526" t="s">
        <v>66</v>
      </c>
    </row>
    <row r="140" spans="1:2" ht="28">
      <c r="A140" s="525" t="s">
        <v>67</v>
      </c>
      <c r="B140" s="526" t="s">
        <v>68</v>
      </c>
    </row>
    <row r="141" spans="1:2" ht="42">
      <c r="A141" s="525" t="s">
        <v>69</v>
      </c>
      <c r="B141" s="526" t="s">
        <v>70</v>
      </c>
    </row>
    <row r="142" spans="1:2" ht="137" customHeight="1">
      <c r="A142" s="525" t="s">
        <v>71</v>
      </c>
      <c r="B142" s="526" t="s">
        <v>72</v>
      </c>
    </row>
    <row r="143" spans="1:2" ht="55" customHeight="1">
      <c r="A143" s="527"/>
      <c r="B143" s="526" t="s">
        <v>179</v>
      </c>
    </row>
  </sheetData>
  <sheetProtection algorithmName="SHA-512" hashValue="wNWixM/pqc9yCEa+VXvUzcWrevgCqMUL6Q+kCqhX7GJ+BXBD6+MAAiyUd5YUNaWEraUDSSK4WU9H0bocn8MfDw==" saltValue="FULMBsq8ONU1HaMCfOmbpw==" spinCount="100000" sheet="1" objects="1" scenarios="1" formatRows="0"/>
  <pageMargins left="0.7" right="0.7" top="0.75" bottom="0.75" header="0.3" footer="0.3"/>
  <pageSetup paperSize="9" scale="80" orientation="portrait" horizontalDpi="0" verticalDpi="0"/>
  <headerFooter>
    <oddFooter>&amp;LSPLOŠNE OPOMBE&amp;CPAVILJON BREZA VDC ČRNOMELJ&amp;Rstran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F64E0-69AD-D44F-AF99-4535A63A1A98}">
  <sheetPr>
    <tabColor rgb="FF92D050"/>
  </sheetPr>
  <dimension ref="A1:G889"/>
  <sheetViews>
    <sheetView topLeftCell="A856" zoomScaleNormal="100" workbookViewId="0">
      <selection activeCell="G883" sqref="G883"/>
    </sheetView>
  </sheetViews>
  <sheetFormatPr baseColWidth="10" defaultColWidth="10.83203125" defaultRowHeight="13"/>
  <cols>
    <col min="1" max="1" width="4.1640625" customWidth="1"/>
    <col min="2" max="2" width="5" style="271" customWidth="1"/>
    <col min="3" max="3" width="44.83203125" style="366" customWidth="1"/>
    <col min="4" max="4" width="5.1640625" style="287" customWidth="1"/>
    <col min="5" max="5" width="9.6640625" style="291" customWidth="1"/>
    <col min="6" max="6" width="12" style="155" customWidth="1"/>
    <col min="7" max="7" width="12.83203125" style="292" customWidth="1"/>
  </cols>
  <sheetData>
    <row r="1" spans="2:7" ht="22" customHeight="1">
      <c r="B1" s="238"/>
      <c r="C1" s="239"/>
      <c r="D1" s="240"/>
      <c r="E1" s="241"/>
      <c r="F1" s="242"/>
      <c r="G1" s="243"/>
    </row>
    <row r="2" spans="2:7" ht="25">
      <c r="B2" s="238"/>
      <c r="C2" s="652" t="s">
        <v>1401</v>
      </c>
      <c r="D2" s="652"/>
      <c r="E2" s="652"/>
      <c r="F2" s="652"/>
      <c r="G2" s="652"/>
    </row>
    <row r="3" spans="2:7" ht="16">
      <c r="B3" s="238"/>
      <c r="C3" s="244"/>
      <c r="D3" s="240"/>
      <c r="E3" s="245"/>
      <c r="F3" s="242"/>
      <c r="G3" s="243"/>
    </row>
    <row r="4" spans="2:7" ht="14">
      <c r="B4" s="246" t="s">
        <v>180</v>
      </c>
      <c r="C4" s="247" t="s">
        <v>181</v>
      </c>
      <c r="D4" s="248"/>
      <c r="E4" s="249"/>
      <c r="F4" s="149"/>
      <c r="G4" s="149"/>
    </row>
    <row r="5" spans="2:7" ht="14">
      <c r="B5" s="246" t="s">
        <v>101</v>
      </c>
      <c r="C5" s="43" t="s">
        <v>182</v>
      </c>
      <c r="D5" s="250"/>
      <c r="E5" s="249"/>
      <c r="F5" s="149"/>
      <c r="G5" s="149">
        <f>G60</f>
        <v>0</v>
      </c>
    </row>
    <row r="6" spans="2:7" ht="14">
      <c r="B6" s="246" t="s">
        <v>110</v>
      </c>
      <c r="C6" s="43" t="s">
        <v>183</v>
      </c>
      <c r="D6" s="250"/>
      <c r="E6" s="249"/>
      <c r="F6" s="149"/>
      <c r="G6" s="149">
        <f>G87</f>
        <v>0</v>
      </c>
    </row>
    <row r="7" spans="2:7" ht="14">
      <c r="B7" s="246" t="s">
        <v>113</v>
      </c>
      <c r="C7" s="43" t="s">
        <v>184</v>
      </c>
      <c r="D7" s="250"/>
      <c r="E7" s="249"/>
      <c r="F7" s="149"/>
      <c r="G7" s="149">
        <f>G149</f>
        <v>0</v>
      </c>
    </row>
    <row r="8" spans="2:7" ht="14">
      <c r="B8" s="246" t="s">
        <v>115</v>
      </c>
      <c r="C8" s="43" t="s">
        <v>185</v>
      </c>
      <c r="D8" s="250"/>
      <c r="E8" s="249"/>
      <c r="F8" s="149"/>
      <c r="G8" s="149">
        <f>G201</f>
        <v>0</v>
      </c>
    </row>
    <row r="9" spans="2:7" ht="14">
      <c r="B9" s="246" t="s">
        <v>132</v>
      </c>
      <c r="C9" s="43" t="s">
        <v>186</v>
      </c>
      <c r="D9" s="250"/>
      <c r="E9" s="249"/>
      <c r="F9" s="149"/>
      <c r="G9" s="149">
        <f>G243</f>
        <v>0</v>
      </c>
    </row>
    <row r="10" spans="2:7" ht="14">
      <c r="B10" s="246" t="s">
        <v>133</v>
      </c>
      <c r="C10" s="43" t="s">
        <v>405</v>
      </c>
      <c r="D10" s="250"/>
      <c r="E10" s="249"/>
      <c r="F10" s="149"/>
      <c r="G10" s="149">
        <f>G315</f>
        <v>0</v>
      </c>
    </row>
    <row r="11" spans="2:7" ht="14">
      <c r="B11" s="246" t="s">
        <v>144</v>
      </c>
      <c r="C11" s="43" t="s">
        <v>187</v>
      </c>
      <c r="D11" s="250"/>
      <c r="E11" s="249"/>
      <c r="F11" s="149"/>
      <c r="G11" s="149">
        <f>G402</f>
        <v>0</v>
      </c>
    </row>
    <row r="12" spans="2:7" ht="14">
      <c r="B12" s="246" t="s">
        <v>139</v>
      </c>
      <c r="C12" s="43" t="s">
        <v>453</v>
      </c>
      <c r="D12" s="250"/>
      <c r="E12" s="249"/>
      <c r="F12" s="149"/>
      <c r="G12" s="149">
        <f>G522</f>
        <v>0</v>
      </c>
    </row>
    <row r="13" spans="2:7" ht="14">
      <c r="B13" s="105" t="s">
        <v>141</v>
      </c>
      <c r="C13" s="43" t="s">
        <v>454</v>
      </c>
      <c r="D13" s="250"/>
      <c r="E13" s="249"/>
      <c r="F13" s="149"/>
      <c r="G13" s="149">
        <f>G568</f>
        <v>0</v>
      </c>
    </row>
    <row r="14" spans="2:7" ht="14">
      <c r="B14" s="50"/>
      <c r="C14" s="46" t="s">
        <v>188</v>
      </c>
      <c r="D14" s="251"/>
      <c r="E14" s="48"/>
      <c r="F14" s="150"/>
      <c r="G14" s="150">
        <f>SUM(G5:G13)</f>
        <v>0</v>
      </c>
    </row>
    <row r="15" spans="2:7">
      <c r="B15" s="246"/>
      <c r="C15" s="247"/>
      <c r="D15" s="248"/>
      <c r="E15" s="249"/>
      <c r="F15" s="149"/>
      <c r="G15" s="149"/>
    </row>
    <row r="16" spans="2:7" ht="14">
      <c r="B16" s="246" t="s">
        <v>189</v>
      </c>
      <c r="C16" s="247" t="s">
        <v>190</v>
      </c>
      <c r="D16" s="248"/>
      <c r="E16" s="249"/>
      <c r="F16" s="149"/>
      <c r="G16" s="149"/>
    </row>
    <row r="17" spans="2:7" ht="14">
      <c r="B17" s="246" t="s">
        <v>101</v>
      </c>
      <c r="C17" s="43" t="s">
        <v>1649</v>
      </c>
      <c r="D17" s="252"/>
      <c r="E17" s="249"/>
      <c r="F17" s="149"/>
      <c r="G17" s="149">
        <f>G628</f>
        <v>0</v>
      </c>
    </row>
    <row r="18" spans="2:7" ht="14">
      <c r="B18" s="246" t="s">
        <v>110</v>
      </c>
      <c r="C18" s="43" t="s">
        <v>191</v>
      </c>
      <c r="D18" s="252"/>
      <c r="E18" s="249"/>
      <c r="F18" s="149"/>
      <c r="G18" s="149">
        <f>G670</f>
        <v>0</v>
      </c>
    </row>
    <row r="19" spans="2:7" ht="14">
      <c r="B19" s="246" t="s">
        <v>113</v>
      </c>
      <c r="C19" s="43" t="s">
        <v>455</v>
      </c>
      <c r="D19" s="250"/>
      <c r="E19" s="249"/>
      <c r="F19" s="149"/>
      <c r="G19" s="149">
        <f>G751</f>
        <v>0</v>
      </c>
    </row>
    <row r="20" spans="2:7" ht="14">
      <c r="B20" s="246" t="s">
        <v>115</v>
      </c>
      <c r="C20" s="43" t="s">
        <v>192</v>
      </c>
      <c r="D20" s="250"/>
      <c r="E20" s="249"/>
      <c r="F20" s="149"/>
      <c r="G20" s="149">
        <f>G792</f>
        <v>0</v>
      </c>
    </row>
    <row r="21" spans="2:7" ht="14">
      <c r="B21" s="246" t="s">
        <v>132</v>
      </c>
      <c r="C21" s="43" t="s">
        <v>193</v>
      </c>
      <c r="D21" s="250"/>
      <c r="E21" s="249"/>
      <c r="F21" s="149"/>
      <c r="G21" s="149">
        <f>G846</f>
        <v>0</v>
      </c>
    </row>
    <row r="22" spans="2:7" ht="14">
      <c r="B22" s="246" t="s">
        <v>133</v>
      </c>
      <c r="C22" s="43" t="s">
        <v>194</v>
      </c>
      <c r="D22" s="250"/>
      <c r="E22" s="249"/>
      <c r="F22" s="149"/>
      <c r="G22" s="149">
        <f>G874</f>
        <v>0</v>
      </c>
    </row>
    <row r="23" spans="2:7" ht="14">
      <c r="B23" s="246" t="s">
        <v>144</v>
      </c>
      <c r="C23" s="43" t="s">
        <v>1648</v>
      </c>
      <c r="D23" s="250"/>
      <c r="E23" s="249"/>
      <c r="F23" s="149"/>
      <c r="G23" s="149">
        <f>G889</f>
        <v>0</v>
      </c>
    </row>
    <row r="24" spans="2:7" ht="14">
      <c r="B24" s="45"/>
      <c r="C24" s="46" t="s">
        <v>195</v>
      </c>
      <c r="D24" s="251"/>
      <c r="E24" s="48"/>
      <c r="F24" s="150"/>
      <c r="G24" s="150">
        <f>SUM(G17:G23)</f>
        <v>0</v>
      </c>
    </row>
    <row r="25" spans="2:7">
      <c r="B25" s="253"/>
      <c r="C25" s="43"/>
      <c r="D25" s="254"/>
      <c r="E25" s="249"/>
      <c r="F25" s="149"/>
      <c r="G25" s="149"/>
    </row>
    <row r="26" spans="2:7">
      <c r="B26" s="253"/>
      <c r="C26" s="255"/>
      <c r="D26" s="256"/>
      <c r="E26" s="249"/>
      <c r="F26" s="149"/>
      <c r="G26" s="149"/>
    </row>
    <row r="27" spans="2:7">
      <c r="B27" s="84" t="s">
        <v>921</v>
      </c>
      <c r="C27" s="84" t="s">
        <v>917</v>
      </c>
      <c r="D27" s="257" t="s">
        <v>916</v>
      </c>
      <c r="E27" s="84" t="s">
        <v>918</v>
      </c>
      <c r="F27" s="258" t="s">
        <v>919</v>
      </c>
      <c r="G27" s="151" t="s">
        <v>920</v>
      </c>
    </row>
    <row r="28" spans="2:7">
      <c r="B28" s="259"/>
      <c r="C28" s="260"/>
      <c r="D28" s="261"/>
      <c r="E28" s="262"/>
      <c r="F28" s="263"/>
      <c r="G28" s="263"/>
    </row>
    <row r="29" spans="2:7" ht="14">
      <c r="B29" s="51" t="s">
        <v>180</v>
      </c>
      <c r="C29" s="255" t="s">
        <v>181</v>
      </c>
      <c r="D29" s="256"/>
      <c r="E29" s="249"/>
      <c r="F29" s="149"/>
      <c r="G29" s="149"/>
    </row>
    <row r="30" spans="2:7">
      <c r="B30" s="51"/>
      <c r="C30" s="255"/>
      <c r="D30" s="256"/>
      <c r="E30" s="249"/>
      <c r="F30" s="149"/>
      <c r="G30" s="149"/>
    </row>
    <row r="31" spans="2:7">
      <c r="B31" s="112" t="s">
        <v>101</v>
      </c>
      <c r="C31" s="71" t="s">
        <v>196</v>
      </c>
      <c r="D31" s="264"/>
      <c r="E31" s="71"/>
      <c r="F31" s="265"/>
      <c r="G31" s="265"/>
    </row>
    <row r="32" spans="2:7">
      <c r="B32" s="51"/>
      <c r="C32" s="255"/>
      <c r="D32" s="256"/>
      <c r="E32" s="249"/>
      <c r="F32" s="152"/>
      <c r="G32" s="149"/>
    </row>
    <row r="33" spans="1:7" ht="56">
      <c r="B33" s="266"/>
      <c r="C33" s="267" t="s">
        <v>197</v>
      </c>
      <c r="D33" s="254"/>
      <c r="E33" s="249"/>
      <c r="F33" s="153"/>
      <c r="G33" s="268"/>
    </row>
    <row r="34" spans="1:7">
      <c r="B34" s="266"/>
      <c r="C34" s="269"/>
      <c r="D34" s="254"/>
      <c r="E34" s="249"/>
      <c r="F34" s="153"/>
      <c r="G34" s="268"/>
    </row>
    <row r="35" spans="1:7" ht="56">
      <c r="B35" s="128">
        <v>1</v>
      </c>
      <c r="C35" s="269" t="s">
        <v>1639</v>
      </c>
      <c r="D35" s="250" t="s">
        <v>136</v>
      </c>
      <c r="E35" s="270">
        <v>1</v>
      </c>
      <c r="F35" s="154">
        <v>0</v>
      </c>
      <c r="G35" s="130">
        <f>F35*E35</f>
        <v>0</v>
      </c>
    </row>
    <row r="36" spans="1:7">
      <c r="C36" s="269"/>
      <c r="D36" s="250"/>
      <c r="E36" s="270"/>
      <c r="F36" s="153"/>
      <c r="G36" s="130"/>
    </row>
    <row r="37" spans="1:7" ht="28">
      <c r="B37" s="128">
        <f>MAX($A$35:B36)+1</f>
        <v>2</v>
      </c>
      <c r="C37" s="269" t="s">
        <v>1640</v>
      </c>
      <c r="D37" s="250" t="s">
        <v>136</v>
      </c>
      <c r="E37" s="270">
        <v>1</v>
      </c>
      <c r="F37" s="154">
        <v>0</v>
      </c>
      <c r="G37" s="130">
        <f>F37*E37</f>
        <v>0</v>
      </c>
    </row>
    <row r="38" spans="1:7">
      <c r="B38" s="266"/>
      <c r="C38" s="269"/>
      <c r="D38" s="250"/>
      <c r="E38" s="270"/>
      <c r="F38" s="153"/>
      <c r="G38" s="130"/>
    </row>
    <row r="39" spans="1:7" ht="42">
      <c r="B39" s="128">
        <f>MAX($A$37:B38)+1</f>
        <v>3</v>
      </c>
      <c r="C39" s="269" t="s">
        <v>1641</v>
      </c>
      <c r="D39" s="250" t="s">
        <v>136</v>
      </c>
      <c r="E39" s="270">
        <v>1</v>
      </c>
      <c r="F39" s="154">
        <v>0</v>
      </c>
      <c r="G39" s="130">
        <f>F39*E39</f>
        <v>0</v>
      </c>
    </row>
    <row r="40" spans="1:7">
      <c r="B40" s="266"/>
      <c r="C40" s="269"/>
      <c r="D40" s="250"/>
      <c r="E40" s="270"/>
      <c r="G40" s="130"/>
    </row>
    <row r="41" spans="1:7" s="1" customFormat="1" ht="28">
      <c r="A41" s="19"/>
      <c r="B41" s="128">
        <f>MAX($A$32:B40)+1</f>
        <v>4</v>
      </c>
      <c r="C41" s="269" t="s">
        <v>102</v>
      </c>
      <c r="D41" s="272" t="s">
        <v>103</v>
      </c>
      <c r="E41" s="270">
        <v>5</v>
      </c>
      <c r="F41" s="154">
        <v>0</v>
      </c>
      <c r="G41" s="130">
        <f>F41*E41</f>
        <v>0</v>
      </c>
    </row>
    <row r="42" spans="1:7" s="1" customFormat="1" ht="14">
      <c r="A42" s="19"/>
      <c r="B42" s="266"/>
      <c r="C42" s="269"/>
      <c r="D42" s="272"/>
      <c r="E42" s="270"/>
      <c r="F42" s="155"/>
      <c r="G42" s="130"/>
    </row>
    <row r="43" spans="1:7" s="273" customFormat="1" ht="56">
      <c r="B43" s="128">
        <f>MAX($A$32:B42)+1</f>
        <v>5</v>
      </c>
      <c r="C43" s="269" t="s">
        <v>1420</v>
      </c>
      <c r="D43" s="250" t="s">
        <v>136</v>
      </c>
      <c r="E43" s="274">
        <v>1</v>
      </c>
      <c r="F43" s="154">
        <v>0</v>
      </c>
      <c r="G43" s="130">
        <f>F43*E43</f>
        <v>0</v>
      </c>
    </row>
    <row r="44" spans="1:7" s="1" customFormat="1" ht="14">
      <c r="A44" s="19"/>
      <c r="B44" s="266"/>
      <c r="C44" s="269"/>
      <c r="D44" s="272"/>
      <c r="E44" s="270"/>
      <c r="F44" s="155"/>
      <c r="G44" s="130"/>
    </row>
    <row r="45" spans="1:7" s="1" customFormat="1" ht="42">
      <c r="B45" s="128">
        <f>MAX($A$32:B44)+1</f>
        <v>6</v>
      </c>
      <c r="C45" s="269" t="s">
        <v>1443</v>
      </c>
      <c r="D45" s="272" t="s">
        <v>103</v>
      </c>
      <c r="E45" s="274">
        <v>25</v>
      </c>
      <c r="F45" s="154">
        <v>0</v>
      </c>
      <c r="G45" s="130">
        <f>F45*E45</f>
        <v>0</v>
      </c>
    </row>
    <row r="46" spans="1:7">
      <c r="B46" s="266"/>
      <c r="C46" s="269"/>
      <c r="D46" s="250"/>
      <c r="E46" s="270"/>
      <c r="F46" s="156"/>
      <c r="G46" s="130"/>
    </row>
    <row r="47" spans="1:7" ht="42">
      <c r="B47" s="128">
        <f>MAX($A$32:B46)+1</f>
        <v>7</v>
      </c>
      <c r="C47" s="269" t="s">
        <v>198</v>
      </c>
      <c r="D47" s="254"/>
      <c r="E47" s="270"/>
      <c r="F47" s="156"/>
      <c r="G47" s="130"/>
    </row>
    <row r="48" spans="1:7" ht="28">
      <c r="B48" s="275"/>
      <c r="C48" s="269" t="s">
        <v>407</v>
      </c>
      <c r="D48" s="250" t="s">
        <v>136</v>
      </c>
      <c r="E48" s="270">
        <v>1</v>
      </c>
      <c r="F48" s="154">
        <v>0</v>
      </c>
      <c r="G48" s="130">
        <f>F48*E48</f>
        <v>0</v>
      </c>
    </row>
    <row r="49" spans="2:7">
      <c r="B49" s="275"/>
      <c r="C49" s="269"/>
      <c r="D49" s="250"/>
      <c r="E49" s="270"/>
      <c r="F49" s="156"/>
      <c r="G49" s="130"/>
    </row>
    <row r="50" spans="2:7" s="1" customFormat="1" ht="28">
      <c r="B50" s="128">
        <f>MAX($A$32:B49)+1</f>
        <v>8</v>
      </c>
      <c r="C50" s="269" t="s">
        <v>1614</v>
      </c>
      <c r="D50" s="272" t="s">
        <v>103</v>
      </c>
      <c r="E50" s="274">
        <v>4</v>
      </c>
      <c r="F50" s="154">
        <v>0</v>
      </c>
      <c r="G50" s="130">
        <f>F50*E50</f>
        <v>0</v>
      </c>
    </row>
    <row r="51" spans="2:7">
      <c r="B51" s="275"/>
      <c r="C51" s="269"/>
      <c r="D51" s="250"/>
      <c r="E51" s="270"/>
      <c r="F51" s="156"/>
      <c r="G51" s="130"/>
    </row>
    <row r="52" spans="2:7" ht="112">
      <c r="B52" s="128">
        <f>MAX($A$32:B51)+1</f>
        <v>9</v>
      </c>
      <c r="C52" s="269" t="s">
        <v>908</v>
      </c>
      <c r="D52" s="250" t="s">
        <v>136</v>
      </c>
      <c r="E52" s="270">
        <v>11</v>
      </c>
      <c r="F52" s="154">
        <v>0</v>
      </c>
      <c r="G52" s="130">
        <f>F52*E52</f>
        <v>0</v>
      </c>
    </row>
    <row r="53" spans="2:7">
      <c r="B53" s="275"/>
      <c r="C53" s="269"/>
      <c r="D53" s="250"/>
      <c r="E53" s="270"/>
      <c r="F53" s="156"/>
      <c r="G53" s="130"/>
    </row>
    <row r="54" spans="2:7" ht="42">
      <c r="B54" s="128">
        <f>MAX($A$32:B53)+1</f>
        <v>10</v>
      </c>
      <c r="C54" s="269" t="s">
        <v>909</v>
      </c>
      <c r="D54" s="250" t="s">
        <v>136</v>
      </c>
      <c r="E54" s="270">
        <v>5</v>
      </c>
      <c r="F54" s="154">
        <v>0</v>
      </c>
      <c r="G54" s="130">
        <f>F54*E54</f>
        <v>0</v>
      </c>
    </row>
    <row r="55" spans="2:7" s="273" customFormat="1" ht="14">
      <c r="B55" s="276"/>
      <c r="C55" s="277"/>
      <c r="D55" s="278"/>
      <c r="E55" s="279"/>
      <c r="F55" s="157"/>
      <c r="G55" s="280"/>
    </row>
    <row r="56" spans="2:7" s="273" customFormat="1" ht="42">
      <c r="B56" s="128">
        <f>MAX($A$32:B55)+1</f>
        <v>11</v>
      </c>
      <c r="C56" s="269" t="s">
        <v>1444</v>
      </c>
      <c r="D56" s="272" t="s">
        <v>109</v>
      </c>
      <c r="E56" s="274">
        <v>16</v>
      </c>
      <c r="F56" s="154">
        <v>0</v>
      </c>
      <c r="G56" s="281">
        <f>E56*F56</f>
        <v>0</v>
      </c>
    </row>
    <row r="57" spans="2:7" s="273" customFormat="1" ht="14">
      <c r="B57" s="275"/>
      <c r="C57" s="269"/>
      <c r="D57" s="272"/>
      <c r="E57" s="274"/>
      <c r="F57" s="158"/>
      <c r="G57" s="281"/>
    </row>
    <row r="58" spans="2:7" s="273" customFormat="1" ht="42" customHeight="1">
      <c r="B58" s="128">
        <f>MAX($A$32:B57)+1</f>
        <v>12</v>
      </c>
      <c r="C58" s="269" t="s">
        <v>1442</v>
      </c>
      <c r="D58" s="272" t="s">
        <v>136</v>
      </c>
      <c r="E58" s="274">
        <v>1</v>
      </c>
      <c r="F58" s="154">
        <v>0</v>
      </c>
      <c r="G58" s="281">
        <f>E58*F58</f>
        <v>0</v>
      </c>
    </row>
    <row r="59" spans="2:7">
      <c r="B59" s="282"/>
      <c r="C59" s="267"/>
      <c r="D59" s="250"/>
      <c r="E59" s="270"/>
      <c r="F59" s="156"/>
      <c r="G59" s="130"/>
    </row>
    <row r="60" spans="2:7" ht="14">
      <c r="B60" s="283"/>
      <c r="C60" s="46" t="s">
        <v>199</v>
      </c>
      <c r="D60" s="251"/>
      <c r="E60" s="48"/>
      <c r="F60" s="159"/>
      <c r="G60" s="150">
        <f>SUM(G35:G59)</f>
        <v>0</v>
      </c>
    </row>
    <row r="61" spans="2:7">
      <c r="B61" s="51"/>
      <c r="C61" s="247"/>
      <c r="D61" s="248"/>
      <c r="E61" s="284"/>
      <c r="F61" s="160"/>
      <c r="G61" s="285"/>
    </row>
    <row r="62" spans="2:7">
      <c r="B62" s="51"/>
      <c r="C62" s="43"/>
      <c r="D62" s="250"/>
      <c r="E62" s="249"/>
      <c r="F62" s="152"/>
      <c r="G62" s="149"/>
    </row>
    <row r="63" spans="2:7">
      <c r="B63" s="112" t="s">
        <v>110</v>
      </c>
      <c r="C63" s="71" t="s">
        <v>456</v>
      </c>
      <c r="D63" s="264"/>
      <c r="E63" s="71"/>
      <c r="F63" s="161"/>
      <c r="G63" s="265"/>
    </row>
    <row r="64" spans="2:7">
      <c r="B64" s="51"/>
      <c r="C64" s="286"/>
      <c r="D64" s="252"/>
      <c r="E64" s="249"/>
      <c r="F64" s="152"/>
      <c r="G64" s="149"/>
    </row>
    <row r="65" spans="1:7" ht="70">
      <c r="B65" s="51"/>
      <c r="C65" s="286" t="s">
        <v>457</v>
      </c>
      <c r="D65" s="252"/>
      <c r="E65" s="249"/>
      <c r="F65" s="152"/>
      <c r="G65" s="149"/>
    </row>
    <row r="66" spans="1:7" ht="42">
      <c r="B66" s="51"/>
      <c r="C66" s="286" t="s">
        <v>200</v>
      </c>
      <c r="D66" s="252"/>
      <c r="E66" s="249"/>
      <c r="F66" s="152"/>
      <c r="G66" s="149"/>
    </row>
    <row r="67" spans="1:7" ht="42">
      <c r="B67" s="51"/>
      <c r="C67" s="286" t="s">
        <v>433</v>
      </c>
      <c r="D67" s="252"/>
      <c r="E67" s="249"/>
      <c r="F67" s="152"/>
      <c r="G67" s="149"/>
    </row>
    <row r="68" spans="1:7">
      <c r="B68" s="253"/>
      <c r="C68" s="269"/>
      <c r="D68" s="252"/>
      <c r="E68" s="249"/>
      <c r="F68" s="152"/>
      <c r="G68" s="149"/>
    </row>
    <row r="69" spans="1:7" ht="14">
      <c r="B69" s="127">
        <v>1</v>
      </c>
      <c r="C69" s="43" t="s">
        <v>458</v>
      </c>
      <c r="E69" s="288"/>
      <c r="F69" s="162"/>
      <c r="G69" s="289"/>
    </row>
    <row r="70" spans="1:7" ht="84">
      <c r="B70" s="290"/>
      <c r="C70" s="43" t="s">
        <v>459</v>
      </c>
      <c r="D70" s="252"/>
      <c r="E70" s="249"/>
      <c r="F70" s="152"/>
      <c r="G70" s="149"/>
    </row>
    <row r="71" spans="1:7" ht="28">
      <c r="B71" s="290"/>
      <c r="C71" s="43" t="s">
        <v>460</v>
      </c>
      <c r="D71" s="252"/>
      <c r="E71" s="249"/>
      <c r="F71" s="152"/>
      <c r="G71" s="149"/>
    </row>
    <row r="72" spans="1:7" ht="28">
      <c r="B72" s="290"/>
      <c r="C72" s="43" t="s">
        <v>461</v>
      </c>
      <c r="D72" s="252"/>
      <c r="E72" s="249"/>
      <c r="F72" s="152"/>
      <c r="G72" s="149"/>
    </row>
    <row r="73" spans="1:7" ht="28">
      <c r="B73" s="290"/>
      <c r="C73" s="43" t="s">
        <v>462</v>
      </c>
      <c r="D73" s="252"/>
      <c r="E73" s="249"/>
      <c r="F73" s="152"/>
      <c r="G73" s="149"/>
    </row>
    <row r="74" spans="1:7" ht="28">
      <c r="B74" s="290"/>
      <c r="C74" s="43" t="s">
        <v>463</v>
      </c>
      <c r="D74" s="252"/>
      <c r="E74" s="249"/>
      <c r="F74" s="152"/>
      <c r="G74" s="149"/>
    </row>
    <row r="75" spans="1:7" ht="28">
      <c r="B75" s="290"/>
      <c r="C75" s="43" t="s">
        <v>464</v>
      </c>
      <c r="D75" s="252" t="s">
        <v>136</v>
      </c>
      <c r="E75" s="270">
        <v>1</v>
      </c>
      <c r="F75" s="154">
        <v>0</v>
      </c>
      <c r="G75" s="130">
        <f>E75*F75</f>
        <v>0</v>
      </c>
    </row>
    <row r="76" spans="1:7">
      <c r="B76" s="290"/>
      <c r="C76" s="269"/>
    </row>
    <row r="77" spans="1:7" s="1" customFormat="1" ht="14">
      <c r="A77" s="19"/>
      <c r="B77" s="127">
        <f>MAX($A$65:B76)+1</f>
        <v>2</v>
      </c>
      <c r="C77" s="269" t="s">
        <v>1466</v>
      </c>
      <c r="D77" s="272" t="s">
        <v>104</v>
      </c>
      <c r="E77" s="274">
        <v>20</v>
      </c>
      <c r="F77" s="154">
        <v>0</v>
      </c>
      <c r="G77" s="130">
        <f>E77*F77</f>
        <v>0</v>
      </c>
    </row>
    <row r="78" spans="1:7" s="1" customFormat="1" ht="14">
      <c r="A78" s="293"/>
      <c r="B78" s="294"/>
      <c r="C78" s="295"/>
      <c r="D78" s="296"/>
      <c r="E78" s="297"/>
      <c r="F78" s="163"/>
      <c r="G78" s="280"/>
    </row>
    <row r="79" spans="1:7" s="1" customFormat="1" ht="28">
      <c r="A79" s="19"/>
      <c r="B79" s="127">
        <f>MAX($A$65:B78)+1</f>
        <v>3</v>
      </c>
      <c r="C79" s="269" t="s">
        <v>105</v>
      </c>
      <c r="D79" s="272" t="s">
        <v>74</v>
      </c>
      <c r="E79" s="274">
        <v>10</v>
      </c>
      <c r="F79" s="154">
        <v>0</v>
      </c>
      <c r="G79" s="130">
        <f>E79*F79</f>
        <v>0</v>
      </c>
    </row>
    <row r="80" spans="1:7">
      <c r="B80" s="298"/>
      <c r="C80" s="269"/>
      <c r="D80" s="250"/>
      <c r="E80" s="270"/>
      <c r="F80" s="156"/>
      <c r="G80" s="130"/>
    </row>
    <row r="81" spans="1:7" s="1" customFormat="1" ht="28">
      <c r="A81" s="19"/>
      <c r="B81" s="127">
        <f>MAX($A$65:B80)+1</f>
        <v>4</v>
      </c>
      <c r="C81" s="269" t="s">
        <v>1406</v>
      </c>
      <c r="D81" s="272" t="s">
        <v>109</v>
      </c>
      <c r="E81" s="274">
        <v>4</v>
      </c>
      <c r="F81" s="154">
        <v>0</v>
      </c>
      <c r="G81" s="130">
        <f>E81*F81</f>
        <v>0</v>
      </c>
    </row>
    <row r="82" spans="1:7">
      <c r="B82" s="290"/>
      <c r="C82" s="269"/>
      <c r="D82" s="252"/>
      <c r="E82" s="270"/>
      <c r="F82" s="152"/>
      <c r="G82" s="130"/>
    </row>
    <row r="83" spans="1:7" s="1" customFormat="1" ht="28">
      <c r="B83" s="127">
        <f>MAX($A$65:B82)+1</f>
        <v>5</v>
      </c>
      <c r="C83" s="269" t="s">
        <v>105</v>
      </c>
      <c r="D83" s="272" t="s">
        <v>74</v>
      </c>
      <c r="E83" s="274">
        <v>2</v>
      </c>
      <c r="F83" s="154">
        <v>0</v>
      </c>
      <c r="G83" s="281">
        <f>E83*F83</f>
        <v>0</v>
      </c>
    </row>
    <row r="84" spans="1:7" s="1" customFormat="1" ht="14">
      <c r="B84" s="299"/>
      <c r="C84" s="295"/>
      <c r="D84" s="296"/>
      <c r="E84" s="297"/>
      <c r="F84" s="163"/>
      <c r="G84" s="280"/>
    </row>
    <row r="85" spans="1:7" s="1" customFormat="1" ht="56">
      <c r="B85" s="127">
        <f>MAX($A$65:B84)+1</f>
        <v>6</v>
      </c>
      <c r="C85" s="269" t="s">
        <v>106</v>
      </c>
      <c r="D85" s="272" t="s">
        <v>74</v>
      </c>
      <c r="E85" s="274">
        <v>5</v>
      </c>
      <c r="F85" s="154">
        <v>0</v>
      </c>
      <c r="G85" s="281">
        <f>E85*F85</f>
        <v>0</v>
      </c>
    </row>
    <row r="86" spans="1:7" s="1" customFormat="1" ht="14">
      <c r="A86" s="19"/>
      <c r="B86" s="20"/>
      <c r="C86" s="269"/>
      <c r="D86" s="272"/>
      <c r="E86" s="274"/>
      <c r="F86" s="163"/>
      <c r="G86" s="281"/>
    </row>
    <row r="87" spans="1:7" ht="14">
      <c r="B87" s="283"/>
      <c r="C87" s="46" t="s">
        <v>201</v>
      </c>
      <c r="D87" s="251"/>
      <c r="E87" s="48"/>
      <c r="F87" s="159"/>
      <c r="G87" s="150">
        <f>SUM(G74:G85)</f>
        <v>0</v>
      </c>
    </row>
    <row r="88" spans="1:7">
      <c r="B88" s="51"/>
      <c r="C88" s="247"/>
      <c r="D88" s="248"/>
      <c r="E88" s="284"/>
      <c r="F88" s="160"/>
      <c r="G88" s="285"/>
    </row>
    <row r="89" spans="1:7">
      <c r="B89" s="51"/>
      <c r="C89" s="43"/>
      <c r="D89" s="250"/>
      <c r="E89" s="249"/>
      <c r="F89" s="152"/>
      <c r="G89" s="149"/>
    </row>
    <row r="90" spans="1:7">
      <c r="B90" s="112" t="s">
        <v>113</v>
      </c>
      <c r="C90" s="71" t="s">
        <v>202</v>
      </c>
      <c r="D90" s="264"/>
      <c r="E90" s="71"/>
      <c r="F90" s="161"/>
      <c r="G90" s="265"/>
    </row>
    <row r="91" spans="1:7">
      <c r="B91" s="51"/>
      <c r="C91" s="286"/>
      <c r="D91" s="300"/>
      <c r="E91" s="249"/>
      <c r="F91" s="152"/>
      <c r="G91" s="149"/>
    </row>
    <row r="92" spans="1:7" ht="28">
      <c r="B92" s="51"/>
      <c r="C92" s="267" t="s">
        <v>203</v>
      </c>
      <c r="D92" s="300"/>
      <c r="E92" s="249"/>
      <c r="F92" s="152"/>
      <c r="G92" s="149"/>
    </row>
    <row r="93" spans="1:7" ht="28">
      <c r="B93" s="51"/>
      <c r="C93" s="267" t="s">
        <v>408</v>
      </c>
      <c r="D93" s="300"/>
      <c r="E93" s="249"/>
      <c r="F93" s="152"/>
      <c r="G93" s="149"/>
    </row>
    <row r="94" spans="1:7" ht="28">
      <c r="B94" s="51"/>
      <c r="C94" s="301" t="s">
        <v>465</v>
      </c>
      <c r="D94" s="300"/>
      <c r="E94" s="249"/>
      <c r="F94" s="152"/>
      <c r="G94" s="149"/>
    </row>
    <row r="95" spans="1:7" ht="28">
      <c r="B95" s="51"/>
      <c r="C95" s="302" t="s">
        <v>466</v>
      </c>
      <c r="D95" s="300"/>
      <c r="E95" s="249"/>
      <c r="F95" s="152"/>
      <c r="G95" s="149"/>
    </row>
    <row r="96" spans="1:7" ht="28">
      <c r="B96" s="51"/>
      <c r="C96" s="302" t="s">
        <v>467</v>
      </c>
      <c r="D96" s="300"/>
      <c r="E96" s="249"/>
      <c r="F96" s="152"/>
      <c r="G96" s="149"/>
    </row>
    <row r="97" spans="2:7" ht="42">
      <c r="B97" s="51"/>
      <c r="C97" s="267" t="s">
        <v>204</v>
      </c>
      <c r="D97" s="300"/>
      <c r="E97" s="249"/>
      <c r="F97" s="152"/>
      <c r="G97" s="149"/>
    </row>
    <row r="98" spans="2:7" ht="56">
      <c r="B98" s="51"/>
      <c r="C98" s="267" t="s">
        <v>205</v>
      </c>
      <c r="D98" s="300"/>
      <c r="E98" s="249"/>
      <c r="F98" s="152"/>
      <c r="G98" s="149"/>
    </row>
    <row r="99" spans="2:7" ht="56">
      <c r="B99" s="51"/>
      <c r="C99" s="267" t="s">
        <v>206</v>
      </c>
      <c r="D99" s="300"/>
      <c r="E99" s="249"/>
      <c r="F99" s="152"/>
      <c r="G99" s="149"/>
    </row>
    <row r="100" spans="2:7" ht="56">
      <c r="B100" s="51"/>
      <c r="C100" s="267" t="s">
        <v>207</v>
      </c>
      <c r="D100" s="300"/>
      <c r="E100" s="249"/>
      <c r="F100" s="152"/>
      <c r="G100" s="149"/>
    </row>
    <row r="101" spans="2:7" ht="98">
      <c r="B101" s="51"/>
      <c r="C101" s="267" t="s">
        <v>208</v>
      </c>
      <c r="D101" s="300"/>
      <c r="E101" s="249"/>
      <c r="F101" s="152"/>
      <c r="G101" s="149"/>
    </row>
    <row r="102" spans="2:7" ht="70">
      <c r="B102" s="51"/>
      <c r="C102" s="267" t="s">
        <v>409</v>
      </c>
      <c r="D102" s="300"/>
      <c r="E102" s="249"/>
      <c r="F102" s="152"/>
      <c r="G102" s="149"/>
    </row>
    <row r="103" spans="2:7" ht="14">
      <c r="B103" s="51"/>
      <c r="C103" s="267" t="s">
        <v>209</v>
      </c>
      <c r="D103" s="300"/>
      <c r="E103" s="249"/>
      <c r="F103" s="152"/>
      <c r="G103" s="149"/>
    </row>
    <row r="104" spans="2:7" ht="42">
      <c r="B104" s="51"/>
      <c r="C104" s="269" t="s">
        <v>111</v>
      </c>
      <c r="D104" s="300"/>
      <c r="E104" s="249"/>
      <c r="F104" s="152"/>
      <c r="G104" s="149"/>
    </row>
    <row r="105" spans="2:7" ht="28">
      <c r="B105" s="51"/>
      <c r="C105" s="267" t="s">
        <v>210</v>
      </c>
      <c r="D105" s="300"/>
      <c r="E105" s="249"/>
      <c r="F105" s="152"/>
      <c r="G105" s="149"/>
    </row>
    <row r="106" spans="2:7" ht="42">
      <c r="B106" s="51"/>
      <c r="C106" s="286" t="s">
        <v>410</v>
      </c>
      <c r="D106" s="300"/>
      <c r="E106" s="249"/>
      <c r="F106" s="152"/>
      <c r="G106" s="149"/>
    </row>
    <row r="107" spans="2:7" ht="112">
      <c r="B107" s="51"/>
      <c r="C107" s="286" t="s">
        <v>411</v>
      </c>
      <c r="D107" s="300"/>
      <c r="E107" s="249"/>
      <c r="F107" s="152"/>
      <c r="G107" s="149"/>
    </row>
    <row r="108" spans="2:7">
      <c r="B108" s="51"/>
      <c r="C108" s="286"/>
      <c r="D108" s="300"/>
      <c r="E108" s="270"/>
      <c r="F108" s="156"/>
      <c r="G108" s="130"/>
    </row>
    <row r="109" spans="2:7" ht="42">
      <c r="B109" s="126">
        <v>1</v>
      </c>
      <c r="C109" s="43" t="s">
        <v>468</v>
      </c>
      <c r="D109" s="250" t="s">
        <v>76</v>
      </c>
      <c r="E109" s="270">
        <v>128</v>
      </c>
      <c r="F109" s="154">
        <v>0</v>
      </c>
      <c r="G109" s="130">
        <f>E109*F109</f>
        <v>0</v>
      </c>
    </row>
    <row r="110" spans="2:7">
      <c r="B110" s="303"/>
      <c r="C110" s="43"/>
      <c r="D110" s="254"/>
      <c r="E110" s="270"/>
      <c r="F110" s="156"/>
      <c r="G110" s="130"/>
    </row>
    <row r="111" spans="2:7" ht="14">
      <c r="B111" s="126">
        <f>MAX($B$100:B110)+1</f>
        <v>2</v>
      </c>
      <c r="C111" s="43" t="s">
        <v>469</v>
      </c>
      <c r="E111" s="304"/>
      <c r="F111" s="164"/>
      <c r="G111" s="305"/>
    </row>
    <row r="112" spans="2:7" ht="28">
      <c r="B112" s="303"/>
      <c r="C112" s="43" t="s">
        <v>470</v>
      </c>
      <c r="D112" s="250" t="s">
        <v>76</v>
      </c>
      <c r="E112" s="270">
        <v>128</v>
      </c>
      <c r="F112" s="154">
        <v>0</v>
      </c>
      <c r="G112" s="130">
        <f>E112*F112</f>
        <v>0</v>
      </c>
    </row>
    <row r="113" spans="2:7">
      <c r="B113" s="303"/>
      <c r="C113" s="43"/>
      <c r="D113" s="250"/>
      <c r="E113" s="270"/>
      <c r="F113" s="156"/>
      <c r="G113" s="130"/>
    </row>
    <row r="114" spans="2:7" ht="42">
      <c r="B114" s="126">
        <f>MAX($B$100:B113)+1</f>
        <v>3</v>
      </c>
      <c r="C114" s="43" t="s">
        <v>471</v>
      </c>
      <c r="D114" s="250" t="s">
        <v>76</v>
      </c>
      <c r="E114" s="270">
        <v>820</v>
      </c>
      <c r="F114" s="154">
        <v>0</v>
      </c>
      <c r="G114" s="130">
        <f>E114*F114</f>
        <v>0</v>
      </c>
    </row>
    <row r="115" spans="2:7">
      <c r="B115" s="303"/>
      <c r="C115" s="43"/>
      <c r="D115" s="250"/>
      <c r="E115" s="270"/>
      <c r="F115" s="156"/>
      <c r="G115" s="130"/>
    </row>
    <row r="116" spans="2:7" ht="98">
      <c r="B116" s="126">
        <f>MAX($B$100:B115)+1</f>
        <v>4</v>
      </c>
      <c r="C116" s="43" t="s">
        <v>1491</v>
      </c>
      <c r="D116" s="250" t="s">
        <v>76</v>
      </c>
      <c r="E116" s="270">
        <v>620</v>
      </c>
      <c r="F116" s="154">
        <v>0</v>
      </c>
      <c r="G116" s="130">
        <f>E116*F116</f>
        <v>0</v>
      </c>
    </row>
    <row r="117" spans="2:7">
      <c r="B117" s="303"/>
      <c r="C117" s="43"/>
      <c r="D117" s="250"/>
      <c r="E117" s="270"/>
      <c r="F117" s="156"/>
      <c r="G117" s="306"/>
    </row>
    <row r="118" spans="2:7" ht="14">
      <c r="B118" s="126">
        <f>MAX($B$100:B117)+1</f>
        <v>5</v>
      </c>
      <c r="C118" s="43" t="s">
        <v>1410</v>
      </c>
      <c r="D118" s="250" t="s">
        <v>76</v>
      </c>
      <c r="E118" s="270">
        <v>30</v>
      </c>
      <c r="F118" s="154">
        <v>0</v>
      </c>
      <c r="G118" s="130">
        <f>E118*F118</f>
        <v>0</v>
      </c>
    </row>
    <row r="119" spans="2:7">
      <c r="B119" s="303"/>
      <c r="C119" s="43"/>
      <c r="D119" s="250"/>
      <c r="E119" s="270"/>
      <c r="F119" s="156"/>
      <c r="G119" s="130"/>
    </row>
    <row r="120" spans="2:7" ht="28">
      <c r="B120" s="126">
        <f>MAX($B$100:B119)+1</f>
        <v>6</v>
      </c>
      <c r="C120" s="43" t="s">
        <v>1618</v>
      </c>
      <c r="D120" s="250" t="s">
        <v>76</v>
      </c>
      <c r="E120" s="270">
        <v>6</v>
      </c>
      <c r="F120" s="154">
        <v>0</v>
      </c>
      <c r="G120" s="130">
        <f>E120*F120</f>
        <v>0</v>
      </c>
    </row>
    <row r="121" spans="2:7">
      <c r="B121" s="303"/>
      <c r="C121" s="43"/>
      <c r="D121" s="250"/>
      <c r="E121" s="270"/>
      <c r="F121" s="156"/>
      <c r="G121" s="130"/>
    </row>
    <row r="122" spans="2:7" ht="28">
      <c r="B122" s="126">
        <f>MAX($B$100:B121)+1</f>
        <v>7</v>
      </c>
      <c r="C122" s="43" t="s">
        <v>1619</v>
      </c>
      <c r="D122" s="250" t="s">
        <v>76</v>
      </c>
      <c r="E122" s="270">
        <v>6</v>
      </c>
      <c r="F122" s="154">
        <v>0</v>
      </c>
      <c r="G122" s="130">
        <f>E122*F122</f>
        <v>0</v>
      </c>
    </row>
    <row r="123" spans="2:7">
      <c r="B123" s="303"/>
      <c r="C123" s="43"/>
      <c r="D123" s="252"/>
      <c r="E123" s="270"/>
      <c r="F123" s="156"/>
      <c r="G123" s="130"/>
    </row>
    <row r="124" spans="2:7" ht="28">
      <c r="B124" s="126">
        <f>MAX($B$100:B123)+1</f>
        <v>8</v>
      </c>
      <c r="C124" s="43" t="s">
        <v>472</v>
      </c>
      <c r="D124" s="250" t="s">
        <v>74</v>
      </c>
      <c r="E124" s="270">
        <v>650</v>
      </c>
      <c r="F124" s="154">
        <v>0</v>
      </c>
      <c r="G124" s="130">
        <f>E124*F124</f>
        <v>0</v>
      </c>
    </row>
    <row r="125" spans="2:7">
      <c r="B125" s="303"/>
      <c r="C125" s="15"/>
      <c r="D125" s="250"/>
      <c r="E125" s="270"/>
      <c r="F125" s="156"/>
      <c r="G125" s="130"/>
    </row>
    <row r="126" spans="2:7" ht="28">
      <c r="B126" s="126">
        <f>MAX($B$100:B125)+1</f>
        <v>9</v>
      </c>
      <c r="C126" s="43" t="s">
        <v>473</v>
      </c>
      <c r="D126" s="250" t="s">
        <v>74</v>
      </c>
      <c r="E126" s="270">
        <v>630</v>
      </c>
      <c r="F126" s="154">
        <v>0</v>
      </c>
      <c r="G126" s="130">
        <f>E126*F126</f>
        <v>0</v>
      </c>
    </row>
    <row r="127" spans="2:7">
      <c r="B127" s="303"/>
      <c r="C127" s="43"/>
      <c r="D127" s="250"/>
      <c r="E127" s="270"/>
      <c r="F127" s="156"/>
      <c r="G127" s="130"/>
    </row>
    <row r="128" spans="2:7" ht="27" customHeight="1">
      <c r="B128" s="126">
        <f>MAX($B$100:B127)+1</f>
        <v>10</v>
      </c>
      <c r="C128" s="43" t="s">
        <v>474</v>
      </c>
      <c r="D128" s="250" t="s">
        <v>76</v>
      </c>
      <c r="E128" s="270">
        <v>65</v>
      </c>
      <c r="F128" s="154">
        <v>0</v>
      </c>
      <c r="G128" s="130">
        <f>E128*F128</f>
        <v>0</v>
      </c>
    </row>
    <row r="129" spans="1:7">
      <c r="B129" s="303"/>
      <c r="C129" s="288"/>
      <c r="D129" s="250"/>
      <c r="E129" s="270"/>
      <c r="F129" s="156"/>
      <c r="G129" s="130"/>
    </row>
    <row r="130" spans="1:7" ht="70">
      <c r="B130" s="126">
        <f>MAX($B$100:B129)+1</f>
        <v>11</v>
      </c>
      <c r="C130" s="269" t="s">
        <v>475</v>
      </c>
      <c r="D130" s="250" t="s">
        <v>76</v>
      </c>
      <c r="E130" s="270">
        <v>50</v>
      </c>
      <c r="F130" s="154">
        <v>0</v>
      </c>
      <c r="G130" s="130">
        <f>E130*F130</f>
        <v>0</v>
      </c>
    </row>
    <row r="131" spans="1:7">
      <c r="B131" s="303"/>
      <c r="C131" s="43"/>
      <c r="D131" s="250"/>
      <c r="E131" s="270"/>
      <c r="F131" s="156"/>
      <c r="G131" s="130"/>
    </row>
    <row r="132" spans="1:7" ht="42">
      <c r="B132" s="126">
        <f>MAX($B$100:B131)+1</f>
        <v>12</v>
      </c>
      <c r="C132" s="43" t="s">
        <v>476</v>
      </c>
      <c r="D132" s="250" t="s">
        <v>76</v>
      </c>
      <c r="E132" s="270">
        <v>275</v>
      </c>
      <c r="F132" s="154">
        <v>0</v>
      </c>
      <c r="G132" s="130">
        <f>E132*F132</f>
        <v>0</v>
      </c>
    </row>
    <row r="133" spans="1:7">
      <c r="B133" s="303"/>
      <c r="C133" s="43"/>
      <c r="D133" s="250"/>
      <c r="E133" s="270"/>
      <c r="F133" s="156"/>
      <c r="G133" s="130"/>
    </row>
    <row r="134" spans="1:7" ht="42">
      <c r="B134" s="126">
        <f>MAX($B$100:B133)+1</f>
        <v>13</v>
      </c>
      <c r="C134" s="269" t="s">
        <v>477</v>
      </c>
      <c r="D134" s="250" t="s">
        <v>76</v>
      </c>
      <c r="E134" s="270">
        <v>4</v>
      </c>
      <c r="F134" s="154">
        <v>0</v>
      </c>
      <c r="G134" s="130">
        <f>E134*F134</f>
        <v>0</v>
      </c>
    </row>
    <row r="135" spans="1:7">
      <c r="B135" s="303"/>
      <c r="C135" s="43"/>
      <c r="D135" s="250"/>
      <c r="E135" s="270"/>
      <c r="F135" s="156"/>
      <c r="G135" s="130"/>
    </row>
    <row r="136" spans="1:7" ht="56">
      <c r="B136" s="126">
        <f>MAX($B$100:B135)+1</f>
        <v>14</v>
      </c>
      <c r="C136" s="43" t="s">
        <v>478</v>
      </c>
      <c r="E136" s="304"/>
      <c r="F136" s="164"/>
      <c r="G136" s="305"/>
    </row>
    <row r="137" spans="1:7" ht="14">
      <c r="B137" s="303"/>
      <c r="C137" s="43" t="s">
        <v>211</v>
      </c>
      <c r="D137" s="250" t="s">
        <v>76</v>
      </c>
      <c r="E137" s="270">
        <v>150</v>
      </c>
      <c r="F137" s="154">
        <v>0</v>
      </c>
      <c r="G137" s="130">
        <f>E137*F137</f>
        <v>0</v>
      </c>
    </row>
    <row r="138" spans="1:7" s="1" customFormat="1" ht="14">
      <c r="A138" s="293"/>
      <c r="B138" s="307"/>
      <c r="C138" s="295"/>
      <c r="D138" s="296"/>
      <c r="E138" s="308"/>
      <c r="F138" s="163"/>
      <c r="G138" s="280"/>
    </row>
    <row r="139" spans="1:7" s="1" customFormat="1" ht="27" customHeight="1">
      <c r="A139" s="19"/>
      <c r="B139" s="126">
        <f>MAX($B$100:B138)+1</f>
        <v>15</v>
      </c>
      <c r="C139" s="269" t="s">
        <v>1506</v>
      </c>
      <c r="D139" s="272" t="s">
        <v>112</v>
      </c>
      <c r="E139" s="309">
        <v>740</v>
      </c>
      <c r="F139" s="154">
        <v>0</v>
      </c>
      <c r="G139" s="281">
        <f>E139*F139</f>
        <v>0</v>
      </c>
    </row>
    <row r="140" spans="1:7">
      <c r="B140" s="303"/>
      <c r="C140" s="43"/>
      <c r="D140" s="250"/>
      <c r="E140" s="270"/>
      <c r="F140" s="164"/>
      <c r="G140" s="130"/>
    </row>
    <row r="141" spans="1:7" ht="14">
      <c r="B141" s="126">
        <f>MAX($B$100:B140)+1</f>
        <v>16</v>
      </c>
      <c r="C141" s="43" t="s">
        <v>212</v>
      </c>
      <c r="E141" s="304"/>
      <c r="F141" s="164"/>
      <c r="G141" s="305"/>
    </row>
    <row r="142" spans="1:7" ht="28">
      <c r="B142" s="303"/>
      <c r="C142" s="43" t="s">
        <v>412</v>
      </c>
      <c r="D142" s="250"/>
      <c r="E142" s="270"/>
      <c r="F142" s="156"/>
      <c r="G142" s="130"/>
    </row>
    <row r="143" spans="1:7" ht="14">
      <c r="B143" s="303"/>
      <c r="C143" s="43" t="s">
        <v>211</v>
      </c>
      <c r="D143" s="250" t="s">
        <v>76</v>
      </c>
      <c r="E143" s="270">
        <v>715</v>
      </c>
      <c r="F143" s="154">
        <v>0</v>
      </c>
      <c r="G143" s="130">
        <f>E143*F143</f>
        <v>0</v>
      </c>
    </row>
    <row r="144" spans="1:7">
      <c r="B144" s="303"/>
      <c r="C144" s="43"/>
      <c r="D144" s="250"/>
      <c r="E144" s="270"/>
      <c r="F144" s="156"/>
      <c r="G144" s="130"/>
    </row>
    <row r="145" spans="2:7" ht="28">
      <c r="B145" s="126">
        <f>MAX($B$100:B144)+1</f>
        <v>17</v>
      </c>
      <c r="C145" s="43" t="s">
        <v>213</v>
      </c>
      <c r="E145" s="304"/>
      <c r="F145" s="164"/>
      <c r="G145" s="305"/>
    </row>
    <row r="146" spans="2:7" ht="56">
      <c r="B146" s="303"/>
      <c r="C146" s="43" t="s">
        <v>413</v>
      </c>
      <c r="D146" s="250" t="s">
        <v>136</v>
      </c>
      <c r="E146" s="270">
        <v>1</v>
      </c>
      <c r="F146" s="154">
        <v>0</v>
      </c>
      <c r="G146" s="281">
        <f>E146*F146</f>
        <v>0</v>
      </c>
    </row>
    <row r="147" spans="2:7">
      <c r="B147" s="51"/>
      <c r="C147" s="18"/>
      <c r="D147" s="310"/>
      <c r="E147" s="311"/>
      <c r="F147" s="165"/>
      <c r="G147" s="312"/>
    </row>
    <row r="148" spans="2:7">
      <c r="B148" s="313"/>
      <c r="C148" s="314"/>
      <c r="D148" s="315"/>
      <c r="E148" s="316"/>
      <c r="F148" s="166"/>
      <c r="G148" s="317"/>
    </row>
    <row r="149" spans="2:7" ht="14">
      <c r="B149" s="283"/>
      <c r="C149" s="318" t="s">
        <v>214</v>
      </c>
      <c r="D149" s="319"/>
      <c r="E149" s="320"/>
      <c r="F149" s="167"/>
      <c r="G149" s="321">
        <f>SUM(G109:G148)</f>
        <v>0</v>
      </c>
    </row>
    <row r="150" spans="2:7">
      <c r="B150" s="51"/>
      <c r="C150" s="43"/>
      <c r="D150" s="250"/>
      <c r="E150" s="270"/>
      <c r="F150" s="156"/>
      <c r="G150" s="130"/>
    </row>
    <row r="151" spans="2:7">
      <c r="B151" s="51"/>
      <c r="C151" s="43"/>
      <c r="D151" s="250"/>
      <c r="E151" s="270"/>
      <c r="F151" s="156"/>
      <c r="G151" s="130"/>
    </row>
    <row r="152" spans="2:7">
      <c r="B152" s="112" t="s">
        <v>115</v>
      </c>
      <c r="C152" s="71" t="s">
        <v>185</v>
      </c>
      <c r="D152" s="264"/>
      <c r="E152" s="71"/>
      <c r="F152" s="161"/>
      <c r="G152" s="265"/>
    </row>
    <row r="153" spans="2:7">
      <c r="B153" s="253"/>
      <c r="C153" s="247"/>
      <c r="D153" s="248"/>
      <c r="E153" s="270"/>
      <c r="F153" s="156"/>
      <c r="G153" s="130"/>
    </row>
    <row r="154" spans="2:7" ht="14">
      <c r="B154" s="253"/>
      <c r="C154" s="267" t="s">
        <v>215</v>
      </c>
      <c r="D154" s="248"/>
      <c r="E154" s="270"/>
      <c r="F154" s="156"/>
      <c r="G154" s="130"/>
    </row>
    <row r="155" spans="2:7" ht="42">
      <c r="B155" s="253"/>
      <c r="C155" s="267" t="s">
        <v>216</v>
      </c>
      <c r="D155" s="248"/>
      <c r="E155" s="270"/>
      <c r="F155" s="156"/>
      <c r="G155" s="130"/>
    </row>
    <row r="156" spans="2:7" ht="42">
      <c r="B156" s="253"/>
      <c r="C156" s="267" t="s">
        <v>217</v>
      </c>
      <c r="D156" s="248"/>
      <c r="E156" s="270"/>
      <c r="F156" s="156"/>
      <c r="G156" s="130"/>
    </row>
    <row r="157" spans="2:7" ht="28">
      <c r="B157" s="253"/>
      <c r="C157" s="267" t="s">
        <v>218</v>
      </c>
      <c r="D157" s="248"/>
      <c r="E157" s="270"/>
      <c r="F157" s="156"/>
      <c r="G157" s="130"/>
    </row>
    <row r="158" spans="2:7" ht="28">
      <c r="B158" s="253"/>
      <c r="C158" s="301" t="s">
        <v>465</v>
      </c>
      <c r="D158" s="248"/>
      <c r="E158" s="270"/>
      <c r="F158" s="156"/>
      <c r="G158" s="130"/>
    </row>
    <row r="159" spans="2:7" ht="28">
      <c r="B159" s="253"/>
      <c r="C159" s="302" t="s">
        <v>479</v>
      </c>
      <c r="D159" s="248"/>
      <c r="E159" s="249"/>
      <c r="F159" s="152"/>
      <c r="G159" s="149"/>
    </row>
    <row r="160" spans="2:7" ht="14">
      <c r="B160" s="253"/>
      <c r="C160" s="302" t="s">
        <v>480</v>
      </c>
      <c r="D160" s="248"/>
      <c r="E160" s="249"/>
      <c r="F160" s="152"/>
      <c r="G160" s="149"/>
    </row>
    <row r="161" spans="2:7" ht="28">
      <c r="B161" s="253"/>
      <c r="C161" s="302" t="s">
        <v>481</v>
      </c>
      <c r="D161" s="248"/>
      <c r="E161" s="249"/>
      <c r="F161" s="152"/>
      <c r="G161" s="149"/>
    </row>
    <row r="162" spans="2:7" ht="14">
      <c r="B162" s="253"/>
      <c r="C162" s="302" t="s">
        <v>482</v>
      </c>
      <c r="D162" s="248"/>
      <c r="E162" s="249"/>
      <c r="F162" s="152"/>
      <c r="G162" s="149"/>
    </row>
    <row r="163" spans="2:7" ht="28">
      <c r="B163" s="253"/>
      <c r="C163" s="302" t="s">
        <v>483</v>
      </c>
      <c r="D163" s="248"/>
      <c r="E163" s="249"/>
      <c r="F163" s="152"/>
      <c r="G163" s="149"/>
    </row>
    <row r="164" spans="2:7" ht="28">
      <c r="B164" s="253"/>
      <c r="C164" s="302" t="s">
        <v>484</v>
      </c>
      <c r="D164" s="248"/>
      <c r="E164" s="249"/>
      <c r="F164" s="152"/>
      <c r="G164" s="149"/>
    </row>
    <row r="165" spans="2:7" ht="28">
      <c r="B165" s="253"/>
      <c r="C165" s="302" t="s">
        <v>485</v>
      </c>
      <c r="D165" s="248"/>
      <c r="E165" s="249"/>
      <c r="F165" s="152"/>
      <c r="G165" s="149"/>
    </row>
    <row r="166" spans="2:7" ht="28">
      <c r="B166" s="253"/>
      <c r="C166" s="267" t="s">
        <v>219</v>
      </c>
      <c r="D166" s="248"/>
      <c r="E166" s="249"/>
      <c r="F166" s="152"/>
      <c r="G166" s="149"/>
    </row>
    <row r="167" spans="2:7" ht="42">
      <c r="B167" s="253"/>
      <c r="C167" s="302" t="s">
        <v>486</v>
      </c>
      <c r="D167" s="248"/>
      <c r="E167" s="249"/>
      <c r="F167" s="152"/>
      <c r="G167" s="149"/>
    </row>
    <row r="168" spans="2:7" ht="14">
      <c r="B168" s="253"/>
      <c r="C168" s="302" t="s">
        <v>487</v>
      </c>
      <c r="D168" s="248"/>
      <c r="E168" s="249"/>
      <c r="F168" s="152"/>
      <c r="G168" s="149"/>
    </row>
    <row r="169" spans="2:7" ht="28">
      <c r="B169" s="253"/>
      <c r="C169" s="302" t="s">
        <v>488</v>
      </c>
      <c r="D169" s="248"/>
      <c r="E169" s="249"/>
      <c r="F169" s="152"/>
      <c r="G169" s="149"/>
    </row>
    <row r="170" spans="2:7" ht="42">
      <c r="B170" s="253"/>
      <c r="C170" s="267" t="s">
        <v>220</v>
      </c>
      <c r="D170" s="248"/>
      <c r="E170" s="249"/>
      <c r="F170" s="152"/>
      <c r="G170" s="149"/>
    </row>
    <row r="171" spans="2:7" ht="56">
      <c r="B171" s="253"/>
      <c r="C171" s="267" t="s">
        <v>221</v>
      </c>
      <c r="D171" s="248"/>
      <c r="E171" s="249"/>
      <c r="F171" s="152"/>
      <c r="G171" s="149"/>
    </row>
    <row r="172" spans="2:7" ht="56">
      <c r="B172" s="253"/>
      <c r="C172" s="267" t="s">
        <v>222</v>
      </c>
      <c r="D172" s="248"/>
      <c r="E172" s="249"/>
      <c r="F172" s="152"/>
      <c r="G172" s="149"/>
    </row>
    <row r="173" spans="2:7" ht="56">
      <c r="B173" s="253"/>
      <c r="C173" s="267" t="s">
        <v>207</v>
      </c>
      <c r="D173" s="248"/>
      <c r="E173" s="249"/>
      <c r="F173" s="152"/>
      <c r="G173" s="149"/>
    </row>
    <row r="174" spans="2:7" ht="154">
      <c r="B174" s="253"/>
      <c r="C174" s="267" t="s">
        <v>223</v>
      </c>
      <c r="D174" s="248"/>
      <c r="E174" s="249"/>
      <c r="F174" s="152"/>
      <c r="G174" s="149"/>
    </row>
    <row r="175" spans="2:7" ht="56">
      <c r="B175" s="253"/>
      <c r="C175" s="267" t="s">
        <v>224</v>
      </c>
      <c r="D175" s="248"/>
      <c r="E175" s="249"/>
      <c r="F175" s="152"/>
      <c r="G175" s="149"/>
    </row>
    <row r="176" spans="2:7" ht="28">
      <c r="B176" s="253"/>
      <c r="C176" s="267" t="s">
        <v>225</v>
      </c>
      <c r="D176" s="248"/>
      <c r="E176" s="249"/>
      <c r="F176" s="152"/>
      <c r="G176" s="149"/>
    </row>
    <row r="177" spans="2:7" ht="42">
      <c r="B177" s="253"/>
      <c r="C177" s="267" t="s">
        <v>226</v>
      </c>
      <c r="D177" s="248"/>
      <c r="E177" s="249"/>
      <c r="F177" s="152"/>
      <c r="G177" s="149"/>
    </row>
    <row r="178" spans="2:7">
      <c r="B178" s="253"/>
      <c r="C178" s="267"/>
      <c r="D178" s="248"/>
      <c r="E178" s="249"/>
      <c r="F178" s="152"/>
      <c r="G178" s="149"/>
    </row>
    <row r="179" spans="2:7" ht="42">
      <c r="B179" s="125">
        <v>1</v>
      </c>
      <c r="C179" s="322" t="s">
        <v>489</v>
      </c>
      <c r="D179" s="323"/>
      <c r="E179" s="324"/>
      <c r="F179" s="166"/>
      <c r="G179" s="317"/>
    </row>
    <row r="180" spans="2:7" ht="42">
      <c r="B180" s="325"/>
      <c r="C180" s="326" t="s">
        <v>490</v>
      </c>
      <c r="D180" s="327"/>
      <c r="E180" s="316"/>
      <c r="F180" s="166"/>
      <c r="G180" s="328"/>
    </row>
    <row r="181" spans="2:7" ht="14">
      <c r="B181" s="329"/>
      <c r="C181" s="43" t="s">
        <v>491</v>
      </c>
      <c r="D181" s="250" t="s">
        <v>76</v>
      </c>
      <c r="E181" s="249">
        <v>17.100000000000001</v>
      </c>
      <c r="F181" s="154">
        <v>0</v>
      </c>
      <c r="G181" s="149">
        <f>E181*F181</f>
        <v>0</v>
      </c>
    </row>
    <row r="182" spans="2:7">
      <c r="B182" s="329"/>
      <c r="C182" s="43"/>
      <c r="E182" s="288"/>
      <c r="F182" s="162"/>
      <c r="G182" s="289"/>
    </row>
    <row r="183" spans="2:7" ht="28">
      <c r="B183" s="125">
        <f>MAX($B$179:B182)+1</f>
        <v>2</v>
      </c>
      <c r="C183" s="330" t="s">
        <v>492</v>
      </c>
      <c r="D183" s="331"/>
      <c r="E183" s="332"/>
      <c r="F183" s="168"/>
      <c r="G183" s="333"/>
    </row>
    <row r="184" spans="2:7" ht="67" customHeight="1">
      <c r="B184" s="334"/>
      <c r="C184" s="335" t="s">
        <v>493</v>
      </c>
      <c r="D184" s="336"/>
      <c r="E184" s="337"/>
      <c r="F184" s="169"/>
      <c r="G184" s="338"/>
    </row>
    <row r="185" spans="2:7" ht="31" customHeight="1">
      <c r="B185" s="339" t="s">
        <v>227</v>
      </c>
      <c r="C185" s="330" t="s">
        <v>494</v>
      </c>
      <c r="D185" s="331" t="s">
        <v>76</v>
      </c>
      <c r="E185" s="340">
        <v>84.1</v>
      </c>
      <c r="F185" s="154">
        <v>0</v>
      </c>
      <c r="G185" s="338">
        <f t="shared" ref="G185:G190" si="0">E185*F185</f>
        <v>0</v>
      </c>
    </row>
    <row r="186" spans="2:7" ht="42">
      <c r="B186" s="339" t="s">
        <v>231</v>
      </c>
      <c r="C186" s="330" t="s">
        <v>495</v>
      </c>
      <c r="D186" s="331" t="s">
        <v>76</v>
      </c>
      <c r="E186" s="340">
        <v>5.5</v>
      </c>
      <c r="F186" s="154">
        <v>0</v>
      </c>
      <c r="G186" s="338">
        <f t="shared" si="0"/>
        <v>0</v>
      </c>
    </row>
    <row r="187" spans="2:7" ht="28">
      <c r="B187" s="339" t="s">
        <v>232</v>
      </c>
      <c r="C187" s="330" t="s">
        <v>496</v>
      </c>
      <c r="D187" s="331" t="s">
        <v>76</v>
      </c>
      <c r="E187" s="332">
        <v>1.4</v>
      </c>
      <c r="F187" s="154">
        <v>0</v>
      </c>
      <c r="G187" s="338">
        <f t="shared" si="0"/>
        <v>0</v>
      </c>
    </row>
    <row r="188" spans="2:7" ht="28">
      <c r="B188" s="339" t="s">
        <v>250</v>
      </c>
      <c r="C188" s="330" t="s">
        <v>497</v>
      </c>
      <c r="D188" s="331" t="s">
        <v>76</v>
      </c>
      <c r="E188" s="332">
        <v>2</v>
      </c>
      <c r="F188" s="154">
        <v>0</v>
      </c>
      <c r="G188" s="338">
        <f t="shared" si="0"/>
        <v>0</v>
      </c>
    </row>
    <row r="189" spans="2:7" ht="56">
      <c r="B189" s="339" t="s">
        <v>251</v>
      </c>
      <c r="C189" s="330" t="s">
        <v>498</v>
      </c>
      <c r="D189" s="331" t="s">
        <v>76</v>
      </c>
      <c r="E189" s="332">
        <v>11.7</v>
      </c>
      <c r="F189" s="154">
        <v>0</v>
      </c>
      <c r="G189" s="338">
        <f t="shared" si="0"/>
        <v>0</v>
      </c>
    </row>
    <row r="190" spans="2:7" ht="28">
      <c r="B190" s="334" t="s">
        <v>252</v>
      </c>
      <c r="C190" s="341" t="s">
        <v>499</v>
      </c>
      <c r="D190" s="331" t="s">
        <v>76</v>
      </c>
      <c r="E190" s="332">
        <v>2.4</v>
      </c>
      <c r="F190" s="154">
        <v>0</v>
      </c>
      <c r="G190" s="338">
        <f t="shared" si="0"/>
        <v>0</v>
      </c>
    </row>
    <row r="191" spans="2:7">
      <c r="B191" s="329"/>
      <c r="C191" s="43"/>
      <c r="E191" s="288"/>
      <c r="F191" s="162"/>
      <c r="G191" s="289"/>
    </row>
    <row r="192" spans="2:7" ht="14">
      <c r="B192" s="125">
        <f>MAX($B$179:B191)+1</f>
        <v>3</v>
      </c>
      <c r="C192" s="43" t="s">
        <v>228</v>
      </c>
      <c r="D192" s="250" t="s">
        <v>76</v>
      </c>
      <c r="E192" s="249">
        <v>2</v>
      </c>
      <c r="F192" s="154">
        <v>0</v>
      </c>
      <c r="G192" s="149">
        <f>E192*F192</f>
        <v>0</v>
      </c>
    </row>
    <row r="193" spans="2:7" ht="14">
      <c r="B193" s="253"/>
      <c r="C193" s="43" t="s">
        <v>229</v>
      </c>
      <c r="D193" s="250"/>
      <c r="E193" s="249"/>
      <c r="F193" s="152"/>
      <c r="G193" s="149"/>
    </row>
    <row r="194" spans="2:7">
      <c r="B194" s="253"/>
      <c r="C194" s="43"/>
    </row>
    <row r="195" spans="2:7" ht="28">
      <c r="B195" s="125">
        <f>MAX($B$179:B194)+1</f>
        <v>4</v>
      </c>
      <c r="C195" s="43" t="s">
        <v>500</v>
      </c>
      <c r="D195" s="250"/>
      <c r="E195" s="249"/>
      <c r="F195" s="152"/>
      <c r="G195" s="149" t="s">
        <v>230</v>
      </c>
    </row>
    <row r="196" spans="2:7" ht="42">
      <c r="B196" s="253"/>
      <c r="C196" s="342" t="s">
        <v>501</v>
      </c>
      <c r="D196" s="250"/>
      <c r="E196" s="249"/>
      <c r="F196" s="152"/>
      <c r="G196" s="149"/>
    </row>
    <row r="197" spans="2:7" ht="14">
      <c r="B197" s="246" t="s">
        <v>227</v>
      </c>
      <c r="C197" s="43" t="s">
        <v>502</v>
      </c>
      <c r="D197" s="250" t="s">
        <v>75</v>
      </c>
      <c r="E197" s="343">
        <v>3270</v>
      </c>
      <c r="F197" s="154">
        <v>0</v>
      </c>
      <c r="G197" s="268">
        <f>E197*F197</f>
        <v>0</v>
      </c>
    </row>
    <row r="198" spans="2:7" ht="14">
      <c r="B198" s="246" t="s">
        <v>231</v>
      </c>
      <c r="C198" s="43" t="s">
        <v>503</v>
      </c>
      <c r="D198" s="250" t="s">
        <v>75</v>
      </c>
      <c r="E198" s="343">
        <v>5580</v>
      </c>
      <c r="F198" s="154">
        <v>0</v>
      </c>
      <c r="G198" s="268">
        <f>E198*F198</f>
        <v>0</v>
      </c>
    </row>
    <row r="199" spans="2:7" ht="28">
      <c r="B199" s="246" t="s">
        <v>232</v>
      </c>
      <c r="C199" s="43" t="s">
        <v>504</v>
      </c>
      <c r="D199" s="250" t="s">
        <v>75</v>
      </c>
      <c r="E199" s="270">
        <v>2800</v>
      </c>
      <c r="F199" s="154">
        <v>0</v>
      </c>
      <c r="G199" s="130">
        <f>E199*F199</f>
        <v>0</v>
      </c>
    </row>
    <row r="200" spans="2:7">
      <c r="B200" s="253"/>
      <c r="C200" s="43"/>
      <c r="D200" s="250"/>
      <c r="E200" s="249"/>
      <c r="F200" s="153"/>
      <c r="G200" s="268"/>
    </row>
    <row r="201" spans="2:7" ht="14">
      <c r="B201" s="45"/>
      <c r="C201" s="46" t="s">
        <v>233</v>
      </c>
      <c r="D201" s="344"/>
      <c r="E201" s="345"/>
      <c r="F201" s="170"/>
      <c r="G201" s="150">
        <f>SUM(G179:G200)</f>
        <v>0</v>
      </c>
    </row>
    <row r="202" spans="2:7">
      <c r="B202" s="253"/>
      <c r="C202" s="247"/>
      <c r="D202" s="254"/>
      <c r="E202" s="249"/>
      <c r="F202" s="152"/>
      <c r="G202" s="285"/>
    </row>
    <row r="203" spans="2:7">
      <c r="B203" s="253"/>
      <c r="C203" s="43"/>
      <c r="D203" s="254"/>
      <c r="E203" s="249"/>
      <c r="F203" s="152"/>
      <c r="G203" s="149"/>
    </row>
    <row r="204" spans="2:7">
      <c r="B204" s="112" t="s">
        <v>132</v>
      </c>
      <c r="C204" s="71" t="s">
        <v>186</v>
      </c>
      <c r="D204" s="264"/>
      <c r="E204" s="71"/>
      <c r="F204" s="161"/>
      <c r="G204" s="265"/>
    </row>
    <row r="205" spans="2:7">
      <c r="B205" s="253"/>
      <c r="C205" s="255"/>
      <c r="D205" s="254"/>
      <c r="E205" s="249"/>
      <c r="F205" s="152"/>
      <c r="G205" s="149"/>
    </row>
    <row r="206" spans="2:7" ht="42">
      <c r="B206" s="253"/>
      <c r="C206" s="267" t="s">
        <v>234</v>
      </c>
      <c r="D206" s="256"/>
      <c r="E206" s="249"/>
      <c r="F206" s="152"/>
      <c r="G206" s="149"/>
    </row>
    <row r="207" spans="2:7" ht="28">
      <c r="B207" s="253"/>
      <c r="C207" s="267" t="s">
        <v>235</v>
      </c>
      <c r="D207" s="256"/>
      <c r="E207" s="249"/>
      <c r="F207" s="152"/>
      <c r="G207" s="149"/>
    </row>
    <row r="208" spans="2:7" ht="126">
      <c r="B208" s="253"/>
      <c r="C208" s="267" t="s">
        <v>236</v>
      </c>
      <c r="D208" s="256"/>
      <c r="E208" s="249"/>
      <c r="F208" s="152"/>
      <c r="G208" s="149"/>
    </row>
    <row r="209" spans="2:7" ht="56">
      <c r="B209" s="253"/>
      <c r="C209" s="267" t="s">
        <v>237</v>
      </c>
      <c r="D209" s="256"/>
      <c r="E209" s="249"/>
      <c r="F209" s="152"/>
      <c r="G209" s="149"/>
    </row>
    <row r="210" spans="2:7" ht="14">
      <c r="B210" s="253"/>
      <c r="C210" s="302" t="s">
        <v>505</v>
      </c>
      <c r="D210" s="256"/>
      <c r="E210" s="249"/>
      <c r="F210" s="152"/>
      <c r="G210" s="149"/>
    </row>
    <row r="211" spans="2:7" ht="14">
      <c r="B211" s="253"/>
      <c r="C211" s="302" t="s">
        <v>506</v>
      </c>
      <c r="D211" s="256"/>
      <c r="E211" s="249"/>
      <c r="F211" s="152"/>
      <c r="G211" s="149"/>
    </row>
    <row r="212" spans="2:7" ht="28">
      <c r="B212" s="253"/>
      <c r="C212" s="302" t="s">
        <v>507</v>
      </c>
      <c r="D212" s="256"/>
      <c r="E212" s="249"/>
      <c r="F212" s="152"/>
      <c r="G212" s="149"/>
    </row>
    <row r="213" spans="2:7" ht="14">
      <c r="B213" s="253"/>
      <c r="C213" s="302" t="s">
        <v>508</v>
      </c>
      <c r="D213" s="256"/>
      <c r="E213" s="249"/>
      <c r="F213" s="152"/>
      <c r="G213" s="149"/>
    </row>
    <row r="214" spans="2:7" ht="14">
      <c r="B214" s="253"/>
      <c r="C214" s="302" t="s">
        <v>509</v>
      </c>
      <c r="D214" s="256"/>
      <c r="E214" s="249"/>
      <c r="F214" s="152"/>
      <c r="G214" s="149"/>
    </row>
    <row r="215" spans="2:7" ht="14">
      <c r="B215" s="253"/>
      <c r="C215" s="302" t="s">
        <v>510</v>
      </c>
      <c r="D215" s="256"/>
      <c r="E215" s="249"/>
      <c r="F215" s="152"/>
      <c r="G215" s="149"/>
    </row>
    <row r="216" spans="2:7" ht="70">
      <c r="B216" s="253"/>
      <c r="C216" s="267" t="s">
        <v>238</v>
      </c>
      <c r="D216" s="256"/>
      <c r="E216" s="249"/>
      <c r="F216" s="152"/>
      <c r="G216" s="149"/>
    </row>
    <row r="217" spans="2:7" ht="28">
      <c r="B217" s="253"/>
      <c r="C217" s="267" t="s">
        <v>239</v>
      </c>
      <c r="D217" s="256"/>
      <c r="E217" s="249"/>
      <c r="F217" s="152"/>
      <c r="G217" s="149"/>
    </row>
    <row r="218" spans="2:7" ht="42">
      <c r="B218" s="253"/>
      <c r="C218" s="302" t="s">
        <v>511</v>
      </c>
      <c r="D218" s="256"/>
      <c r="E218" s="249"/>
      <c r="F218" s="152"/>
      <c r="G218" s="149"/>
    </row>
    <row r="219" spans="2:7" ht="14">
      <c r="B219" s="253"/>
      <c r="C219" s="302" t="s">
        <v>512</v>
      </c>
      <c r="D219" s="256"/>
      <c r="E219" s="249"/>
      <c r="F219" s="152"/>
      <c r="G219" s="149"/>
    </row>
    <row r="220" spans="2:7" ht="42">
      <c r="B220" s="253"/>
      <c r="C220" s="267" t="s">
        <v>240</v>
      </c>
      <c r="D220" s="256"/>
      <c r="E220" s="249"/>
      <c r="F220" s="152"/>
      <c r="G220" s="149"/>
    </row>
    <row r="221" spans="2:7" ht="14">
      <c r="B221" s="253"/>
      <c r="C221" s="267" t="s">
        <v>242</v>
      </c>
      <c r="D221" s="256"/>
      <c r="E221" s="249"/>
      <c r="F221" s="152"/>
      <c r="G221" s="149"/>
    </row>
    <row r="222" spans="2:7" ht="84">
      <c r="B222" s="253"/>
      <c r="C222" s="267" t="s">
        <v>414</v>
      </c>
      <c r="D222" s="256"/>
      <c r="E222" s="249"/>
      <c r="F222" s="152"/>
      <c r="G222" s="149"/>
    </row>
    <row r="223" spans="2:7" ht="42">
      <c r="B223" s="253"/>
      <c r="C223" s="267" t="s">
        <v>243</v>
      </c>
      <c r="D223" s="256"/>
      <c r="E223" s="249"/>
      <c r="F223" s="152"/>
      <c r="G223" s="149"/>
    </row>
    <row r="224" spans="2:7" ht="28">
      <c r="B224" s="253"/>
      <c r="C224" s="267" t="s">
        <v>244</v>
      </c>
      <c r="D224" s="256"/>
      <c r="E224" s="249"/>
      <c r="F224" s="152"/>
      <c r="G224" s="149"/>
    </row>
    <row r="225" spans="2:7" ht="56">
      <c r="B225" s="253"/>
      <c r="C225" s="267" t="s">
        <v>245</v>
      </c>
      <c r="D225" s="256"/>
      <c r="E225" s="249"/>
      <c r="F225" s="152"/>
      <c r="G225" s="149"/>
    </row>
    <row r="226" spans="2:7" ht="56">
      <c r="B226" s="253"/>
      <c r="C226" s="267" t="s">
        <v>207</v>
      </c>
      <c r="D226" s="256"/>
      <c r="E226" s="249"/>
      <c r="F226" s="152"/>
      <c r="G226" s="149"/>
    </row>
    <row r="227" spans="2:7" ht="28">
      <c r="B227" s="253"/>
      <c r="C227" s="267" t="s">
        <v>246</v>
      </c>
      <c r="D227" s="256"/>
      <c r="E227" s="249"/>
      <c r="F227" s="152"/>
      <c r="G227" s="149"/>
    </row>
    <row r="228" spans="2:7" ht="42">
      <c r="B228" s="253"/>
      <c r="C228" s="267" t="s">
        <v>247</v>
      </c>
      <c r="D228" s="256"/>
      <c r="E228" s="346"/>
      <c r="F228" s="156"/>
      <c r="G228" s="130"/>
    </row>
    <row r="229" spans="2:7">
      <c r="B229" s="253"/>
      <c r="C229" s="255"/>
      <c r="D229" s="256"/>
      <c r="E229" s="346"/>
      <c r="F229" s="156"/>
      <c r="G229" s="130"/>
    </row>
    <row r="230" spans="2:7" ht="14">
      <c r="B230" s="124">
        <v>1</v>
      </c>
      <c r="C230" s="247" t="s">
        <v>248</v>
      </c>
      <c r="D230" s="250"/>
      <c r="E230" s="346"/>
      <c r="F230" s="156"/>
      <c r="G230" s="130"/>
    </row>
    <row r="231" spans="2:7">
      <c r="B231" s="347"/>
      <c r="C231" s="348"/>
      <c r="D231" s="250"/>
      <c r="E231" s="346"/>
      <c r="F231" s="156"/>
      <c r="G231" s="130"/>
    </row>
    <row r="232" spans="2:7" ht="14">
      <c r="B232" s="349" t="s">
        <v>249</v>
      </c>
      <c r="C232" s="348" t="s">
        <v>513</v>
      </c>
      <c r="D232" s="250" t="s">
        <v>104</v>
      </c>
      <c r="E232" s="346">
        <v>710</v>
      </c>
      <c r="F232" s="154">
        <v>0</v>
      </c>
      <c r="G232" s="130">
        <f t="shared" ref="G232:G238" si="1">E232*F232</f>
        <v>0</v>
      </c>
    </row>
    <row r="233" spans="2:7" ht="28">
      <c r="B233" s="350" t="s">
        <v>231</v>
      </c>
      <c r="C233" s="351" t="s">
        <v>514</v>
      </c>
      <c r="D233" s="323" t="s">
        <v>74</v>
      </c>
      <c r="E233" s="316">
        <v>397</v>
      </c>
      <c r="F233" s="154">
        <v>0</v>
      </c>
      <c r="G233" s="317">
        <f t="shared" si="1"/>
        <v>0</v>
      </c>
    </row>
    <row r="234" spans="2:7" ht="28">
      <c r="B234" s="350" t="s">
        <v>232</v>
      </c>
      <c r="C234" s="351" t="s">
        <v>515</v>
      </c>
      <c r="D234" s="323" t="s">
        <v>74</v>
      </c>
      <c r="E234" s="316">
        <v>72.400000000000006</v>
      </c>
      <c r="F234" s="154">
        <v>0</v>
      </c>
      <c r="G234" s="317">
        <f t="shared" si="1"/>
        <v>0</v>
      </c>
    </row>
    <row r="235" spans="2:7" ht="28">
      <c r="B235" s="350" t="s">
        <v>250</v>
      </c>
      <c r="C235" s="351" t="s">
        <v>516</v>
      </c>
      <c r="D235" s="323" t="s">
        <v>1</v>
      </c>
      <c r="E235" s="316">
        <v>59</v>
      </c>
      <c r="F235" s="154">
        <v>0</v>
      </c>
      <c r="G235" s="317">
        <f t="shared" si="1"/>
        <v>0</v>
      </c>
    </row>
    <row r="236" spans="2:7" ht="28">
      <c r="B236" s="349" t="s">
        <v>251</v>
      </c>
      <c r="C236" s="348" t="s">
        <v>517</v>
      </c>
      <c r="D236" s="250" t="s">
        <v>104</v>
      </c>
      <c r="E236" s="346">
        <v>48.6</v>
      </c>
      <c r="F236" s="154">
        <v>0</v>
      </c>
      <c r="G236" s="130">
        <f t="shared" si="1"/>
        <v>0</v>
      </c>
    </row>
    <row r="237" spans="2:7" ht="14">
      <c r="B237" s="350" t="s">
        <v>252</v>
      </c>
      <c r="C237" s="351" t="s">
        <v>518</v>
      </c>
      <c r="D237" s="352" t="s">
        <v>74</v>
      </c>
      <c r="E237" s="316">
        <v>31.8</v>
      </c>
      <c r="F237" s="154">
        <v>0</v>
      </c>
      <c r="G237" s="317">
        <f t="shared" si="1"/>
        <v>0</v>
      </c>
    </row>
    <row r="238" spans="2:7" ht="14">
      <c r="B238" s="124" t="s">
        <v>253</v>
      </c>
      <c r="C238" s="269" t="s">
        <v>519</v>
      </c>
      <c r="D238" s="252" t="s">
        <v>74</v>
      </c>
      <c r="E238" s="346">
        <v>10</v>
      </c>
      <c r="F238" s="154">
        <v>0</v>
      </c>
      <c r="G238" s="130">
        <f t="shared" si="1"/>
        <v>0</v>
      </c>
    </row>
    <row r="239" spans="2:7">
      <c r="B239" s="353"/>
      <c r="C239" s="269"/>
      <c r="D239" s="252"/>
      <c r="E239" s="346"/>
      <c r="F239" s="156"/>
      <c r="G239" s="306"/>
    </row>
    <row r="240" spans="2:7" ht="56">
      <c r="B240" s="124">
        <v>2</v>
      </c>
      <c r="C240" s="43" t="s">
        <v>520</v>
      </c>
      <c r="D240" s="250" t="s">
        <v>74</v>
      </c>
      <c r="E240" s="346">
        <v>600</v>
      </c>
      <c r="F240" s="154">
        <v>0</v>
      </c>
      <c r="G240" s="130">
        <f>E240*F240</f>
        <v>0</v>
      </c>
    </row>
    <row r="241" spans="2:7">
      <c r="B241" s="253"/>
      <c r="C241" s="43"/>
      <c r="E241" s="354"/>
      <c r="F241" s="162"/>
      <c r="G241" s="289"/>
    </row>
    <row r="242" spans="2:7">
      <c r="B242" s="253"/>
      <c r="C242" s="43"/>
      <c r="D242" s="250"/>
      <c r="E242" s="249"/>
      <c r="F242" s="152"/>
      <c r="G242" s="149"/>
    </row>
    <row r="243" spans="2:7" ht="14">
      <c r="B243" s="50"/>
      <c r="C243" s="46" t="s">
        <v>255</v>
      </c>
      <c r="D243" s="251"/>
      <c r="E243" s="48"/>
      <c r="F243" s="159"/>
      <c r="G243" s="150">
        <f>SUM(G230:G240)</f>
        <v>0</v>
      </c>
    </row>
    <row r="244" spans="2:7">
      <c r="B244" s="253"/>
      <c r="C244" s="43"/>
      <c r="D244" s="250"/>
      <c r="E244" s="249"/>
      <c r="F244" s="152"/>
      <c r="G244" s="149"/>
    </row>
    <row r="245" spans="2:7">
      <c r="B245" s="253"/>
      <c r="C245" s="43"/>
      <c r="D245" s="250"/>
      <c r="E245" s="249"/>
      <c r="F245" s="152"/>
      <c r="G245" s="149"/>
    </row>
    <row r="246" spans="2:7">
      <c r="B246" s="112" t="s">
        <v>133</v>
      </c>
      <c r="C246" s="71" t="s">
        <v>256</v>
      </c>
      <c r="D246" s="264"/>
      <c r="E246" s="71"/>
      <c r="F246" s="161"/>
      <c r="G246" s="265"/>
    </row>
    <row r="247" spans="2:7">
      <c r="B247" s="253"/>
      <c r="C247" s="43"/>
      <c r="D247" s="250"/>
      <c r="E247" s="249"/>
      <c r="F247" s="152"/>
      <c r="G247" s="149"/>
    </row>
    <row r="248" spans="2:7" ht="210">
      <c r="B248" s="355"/>
      <c r="C248" s="356" t="s">
        <v>521</v>
      </c>
      <c r="D248" s="357"/>
      <c r="E248" s="358"/>
      <c r="F248" s="171"/>
      <c r="G248" s="359"/>
    </row>
    <row r="249" spans="2:7" ht="28">
      <c r="B249" s="355"/>
      <c r="C249" s="269" t="s">
        <v>522</v>
      </c>
      <c r="D249" s="357"/>
      <c r="E249" s="360"/>
      <c r="F249" s="171"/>
      <c r="G249" s="359"/>
    </row>
    <row r="250" spans="2:7">
      <c r="B250" s="355"/>
      <c r="C250" s="269"/>
      <c r="D250" s="357"/>
      <c r="E250" s="360"/>
      <c r="F250" s="171"/>
      <c r="G250" s="359"/>
    </row>
    <row r="251" spans="2:7" ht="70">
      <c r="B251" s="123">
        <v>1</v>
      </c>
      <c r="C251" s="43" t="s">
        <v>523</v>
      </c>
      <c r="D251" s="250"/>
      <c r="E251" s="249"/>
      <c r="F251" s="152"/>
      <c r="G251" s="149"/>
    </row>
    <row r="252" spans="2:7" ht="28">
      <c r="B252" s="361"/>
      <c r="C252" s="362" t="s">
        <v>415</v>
      </c>
      <c r="D252" s="250"/>
      <c r="E252" s="249"/>
      <c r="F252" s="152"/>
      <c r="G252" s="149"/>
    </row>
    <row r="253" spans="2:7" ht="42">
      <c r="B253" s="123"/>
      <c r="C253" s="286" t="s">
        <v>257</v>
      </c>
      <c r="D253" s="252"/>
      <c r="E253" s="249"/>
      <c r="F253" s="172"/>
      <c r="G253" s="363"/>
    </row>
    <row r="254" spans="2:7" ht="28">
      <c r="B254" s="123"/>
      <c r="C254" s="286" t="s">
        <v>258</v>
      </c>
      <c r="D254" s="252"/>
    </row>
    <row r="255" spans="2:7" ht="126">
      <c r="B255" s="123"/>
      <c r="C255" s="43" t="s">
        <v>524</v>
      </c>
      <c r="D255" s="252"/>
    </row>
    <row r="256" spans="2:7" ht="56">
      <c r="B256" s="123"/>
      <c r="C256" s="18" t="s">
        <v>525</v>
      </c>
      <c r="D256" s="252"/>
    </row>
    <row r="257" spans="2:7">
      <c r="B257" s="123"/>
      <c r="C257" s="269"/>
      <c r="D257" s="252"/>
    </row>
    <row r="258" spans="2:7" ht="14">
      <c r="B258" s="123" t="s">
        <v>227</v>
      </c>
      <c r="C258" s="364" t="s">
        <v>259</v>
      </c>
      <c r="D258" s="252"/>
    </row>
    <row r="259" spans="2:7" ht="14">
      <c r="B259" s="365"/>
      <c r="D259" s="357"/>
      <c r="E259" s="360"/>
      <c r="F259" s="171"/>
      <c r="G259" s="359"/>
    </row>
    <row r="260" spans="2:7" ht="42">
      <c r="B260" s="367" t="s">
        <v>310</v>
      </c>
      <c r="C260" s="341" t="s">
        <v>526</v>
      </c>
      <c r="D260" s="252" t="s">
        <v>74</v>
      </c>
      <c r="E260" s="368">
        <v>430</v>
      </c>
      <c r="F260" s="173">
        <v>0</v>
      </c>
      <c r="G260" s="305">
        <f>E260*F260</f>
        <v>0</v>
      </c>
    </row>
    <row r="261" spans="2:7">
      <c r="B261" s="367"/>
      <c r="C261" s="341"/>
      <c r="D261" s="357"/>
      <c r="E261" s="360"/>
      <c r="F261" s="171"/>
      <c r="G261" s="369"/>
    </row>
    <row r="262" spans="2:7" ht="70">
      <c r="B262" s="367" t="s">
        <v>527</v>
      </c>
      <c r="C262" s="341" t="s">
        <v>528</v>
      </c>
      <c r="D262" s="252" t="s">
        <v>74</v>
      </c>
      <c r="E262" s="368">
        <v>374.4</v>
      </c>
      <c r="F262" s="173">
        <v>0</v>
      </c>
      <c r="G262" s="305">
        <f>E262*F262</f>
        <v>0</v>
      </c>
    </row>
    <row r="263" spans="2:7">
      <c r="B263" s="367"/>
      <c r="C263" s="15"/>
      <c r="D263" s="357"/>
      <c r="E263" s="360"/>
      <c r="F263" s="171"/>
      <c r="G263" s="369"/>
    </row>
    <row r="264" spans="2:7" ht="56">
      <c r="B264" s="367" t="s">
        <v>529</v>
      </c>
      <c r="C264" s="341" t="s">
        <v>530</v>
      </c>
      <c r="D264" s="252" t="s">
        <v>74</v>
      </c>
      <c r="E264" s="368">
        <v>158</v>
      </c>
      <c r="F264" s="173">
        <v>0</v>
      </c>
      <c r="G264" s="305">
        <f>E264*F264</f>
        <v>0</v>
      </c>
    </row>
    <row r="265" spans="2:7">
      <c r="B265" s="367"/>
      <c r="C265" s="15"/>
      <c r="D265" s="357"/>
      <c r="E265" s="360"/>
      <c r="F265" s="171"/>
      <c r="G265" s="369"/>
    </row>
    <row r="266" spans="2:7" ht="56">
      <c r="B266" s="367" t="s">
        <v>531</v>
      </c>
      <c r="C266" s="341" t="s">
        <v>532</v>
      </c>
      <c r="D266" s="252" t="s">
        <v>74</v>
      </c>
      <c r="E266" s="368">
        <v>55.6</v>
      </c>
      <c r="F266" s="173">
        <v>0</v>
      </c>
      <c r="G266" s="305">
        <f>E266*F266</f>
        <v>0</v>
      </c>
    </row>
    <row r="267" spans="2:7">
      <c r="B267" s="367"/>
      <c r="C267" s="15"/>
      <c r="D267" s="357"/>
      <c r="E267" s="360"/>
      <c r="F267" s="171"/>
      <c r="G267" s="359"/>
    </row>
    <row r="268" spans="2:7" ht="70">
      <c r="B268" s="367" t="s">
        <v>533</v>
      </c>
      <c r="C268" s="341" t="s">
        <v>534</v>
      </c>
      <c r="D268" s="252" t="s">
        <v>74</v>
      </c>
      <c r="E268" s="368">
        <v>21</v>
      </c>
      <c r="F268" s="173">
        <v>0</v>
      </c>
      <c r="G268" s="305">
        <f>E268*F268</f>
        <v>0</v>
      </c>
    </row>
    <row r="269" spans="2:7">
      <c r="B269" s="123"/>
      <c r="C269" s="15"/>
      <c r="D269" s="252"/>
      <c r="E269" s="368"/>
      <c r="F269" s="164"/>
      <c r="G269" s="305"/>
    </row>
    <row r="270" spans="2:7" ht="14">
      <c r="B270" s="123" t="s">
        <v>231</v>
      </c>
      <c r="C270" s="364" t="s">
        <v>535</v>
      </c>
      <c r="D270" s="252"/>
    </row>
    <row r="271" spans="2:7" ht="14">
      <c r="B271" s="365"/>
      <c r="C271" s="269"/>
      <c r="D271" s="252"/>
    </row>
    <row r="272" spans="2:7" ht="56">
      <c r="B272" s="367" t="s">
        <v>435</v>
      </c>
      <c r="C272" s="341" t="s">
        <v>536</v>
      </c>
      <c r="D272" s="252" t="s">
        <v>1</v>
      </c>
      <c r="E272" s="368">
        <v>61</v>
      </c>
      <c r="F272" s="173">
        <v>0</v>
      </c>
      <c r="G272" s="305">
        <f>E272*F272</f>
        <v>0</v>
      </c>
    </row>
    <row r="273" spans="2:7">
      <c r="B273" s="367"/>
      <c r="C273" s="15"/>
      <c r="D273" s="357"/>
      <c r="E273" s="360"/>
      <c r="F273" s="171"/>
      <c r="G273" s="359"/>
    </row>
    <row r="274" spans="2:7" ht="56">
      <c r="B274" s="367" t="s">
        <v>436</v>
      </c>
      <c r="C274" s="341" t="s">
        <v>537</v>
      </c>
      <c r="D274" s="252" t="s">
        <v>1</v>
      </c>
      <c r="E274" s="368">
        <v>6</v>
      </c>
      <c r="F274" s="173">
        <v>0</v>
      </c>
      <c r="G274" s="305">
        <f>E274*F274</f>
        <v>0</v>
      </c>
    </row>
    <row r="275" spans="2:7">
      <c r="B275" s="367"/>
      <c r="C275" s="341"/>
      <c r="D275" s="357"/>
      <c r="E275" s="370"/>
      <c r="F275" s="165"/>
      <c r="G275" s="371"/>
    </row>
    <row r="276" spans="2:7" ht="70">
      <c r="B276" s="367" t="s">
        <v>538</v>
      </c>
      <c r="C276" s="341" t="s">
        <v>539</v>
      </c>
      <c r="D276" s="252" t="s">
        <v>1</v>
      </c>
      <c r="E276" s="368">
        <v>40</v>
      </c>
      <c r="F276" s="173">
        <v>0</v>
      </c>
      <c r="G276" s="305">
        <f>E276*F276</f>
        <v>0</v>
      </c>
    </row>
    <row r="277" spans="2:7">
      <c r="B277" s="367"/>
      <c r="C277" s="341"/>
      <c r="D277" s="252"/>
      <c r="E277" s="354"/>
      <c r="F277" s="162"/>
      <c r="G277" s="289"/>
    </row>
    <row r="278" spans="2:7" ht="14">
      <c r="B278" s="123" t="s">
        <v>232</v>
      </c>
      <c r="C278" s="364" t="s">
        <v>540</v>
      </c>
      <c r="D278" s="252"/>
      <c r="E278" s="354"/>
      <c r="F278" s="162"/>
      <c r="G278" s="289"/>
    </row>
    <row r="279" spans="2:7">
      <c r="B279" s="123"/>
      <c r="C279" s="364"/>
      <c r="D279" s="357"/>
      <c r="E279" s="370"/>
      <c r="F279" s="165"/>
      <c r="G279" s="371"/>
    </row>
    <row r="280" spans="2:7" ht="41" customHeight="1">
      <c r="B280" s="367" t="s">
        <v>541</v>
      </c>
      <c r="C280" s="341" t="s">
        <v>542</v>
      </c>
      <c r="D280" s="252" t="s">
        <v>74</v>
      </c>
      <c r="E280" s="368">
        <v>47</v>
      </c>
      <c r="F280" s="173">
        <v>0</v>
      </c>
      <c r="G280" s="305">
        <f>E280*F280</f>
        <v>0</v>
      </c>
    </row>
    <row r="281" spans="2:7">
      <c r="B281" s="367"/>
      <c r="C281" s="372"/>
      <c r="D281" s="357"/>
      <c r="E281" s="370"/>
      <c r="F281" s="165"/>
      <c r="G281" s="371"/>
    </row>
    <row r="282" spans="2:7" ht="42">
      <c r="B282" s="367" t="s">
        <v>543</v>
      </c>
      <c r="C282" s="341" t="s">
        <v>544</v>
      </c>
      <c r="D282" s="252" t="s">
        <v>74</v>
      </c>
      <c r="E282" s="368">
        <v>64.5</v>
      </c>
      <c r="F282" s="173">
        <v>0</v>
      </c>
      <c r="G282" s="305">
        <f>E282*F282</f>
        <v>0</v>
      </c>
    </row>
    <row r="283" spans="2:7">
      <c r="B283" s="355"/>
      <c r="C283" s="372"/>
      <c r="D283" s="250"/>
      <c r="E283" s="346"/>
      <c r="F283" s="156"/>
      <c r="G283" s="130"/>
    </row>
    <row r="284" spans="2:7" ht="28">
      <c r="B284" s="123">
        <v>2</v>
      </c>
      <c r="C284" s="43" t="s">
        <v>545</v>
      </c>
      <c r="D284" s="250" t="s">
        <v>104</v>
      </c>
      <c r="E284" s="354">
        <v>126</v>
      </c>
      <c r="F284" s="173">
        <v>0</v>
      </c>
      <c r="G284" s="130">
        <f>E284*F284</f>
        <v>0</v>
      </c>
    </row>
    <row r="285" spans="2:7">
      <c r="B285" s="361"/>
      <c r="C285" s="43"/>
      <c r="D285" s="250"/>
      <c r="E285" s="346"/>
      <c r="F285" s="156"/>
      <c r="G285" s="130"/>
    </row>
    <row r="286" spans="2:7" ht="70">
      <c r="B286" s="123">
        <v>3</v>
      </c>
      <c r="C286" s="43" t="s">
        <v>546</v>
      </c>
      <c r="D286" s="250" t="s">
        <v>104</v>
      </c>
      <c r="E286" s="354">
        <v>321</v>
      </c>
      <c r="F286" s="173">
        <v>0</v>
      </c>
      <c r="G286" s="130">
        <f>E286*F286</f>
        <v>0</v>
      </c>
    </row>
    <row r="287" spans="2:7">
      <c r="B287" s="361"/>
      <c r="C287" s="43"/>
      <c r="D287" s="250"/>
      <c r="E287" s="249"/>
      <c r="F287" s="152"/>
      <c r="G287" s="149"/>
    </row>
    <row r="288" spans="2:7" ht="28">
      <c r="B288" s="123">
        <v>4</v>
      </c>
      <c r="C288" s="366" t="s">
        <v>547</v>
      </c>
      <c r="D288" s="252"/>
      <c r="F288" s="153"/>
    </row>
    <row r="289" spans="2:7" ht="28">
      <c r="B289" s="361"/>
      <c r="C289" s="366" t="s">
        <v>434</v>
      </c>
      <c r="D289" s="252"/>
      <c r="F289" s="153"/>
    </row>
    <row r="290" spans="2:7" ht="56">
      <c r="B290" s="361"/>
      <c r="C290" s="366" t="s">
        <v>1445</v>
      </c>
      <c r="D290" s="252"/>
      <c r="F290" s="153"/>
    </row>
    <row r="291" spans="2:7">
      <c r="B291" s="123"/>
      <c r="D291" s="252"/>
      <c r="F291" s="153"/>
    </row>
    <row r="292" spans="2:7" ht="14">
      <c r="B292" s="123" t="s">
        <v>227</v>
      </c>
      <c r="C292" s="18" t="s">
        <v>548</v>
      </c>
      <c r="D292" s="252"/>
      <c r="F292" s="153"/>
    </row>
    <row r="293" spans="2:7" ht="14">
      <c r="B293" s="123" t="s">
        <v>310</v>
      </c>
      <c r="C293" s="366" t="s">
        <v>549</v>
      </c>
      <c r="D293" s="252"/>
      <c r="F293" s="153"/>
    </row>
    <row r="294" spans="2:7" ht="14">
      <c r="B294" s="123" t="s">
        <v>550</v>
      </c>
      <c r="C294" s="366" t="s">
        <v>551</v>
      </c>
      <c r="D294" s="252" t="s">
        <v>1</v>
      </c>
      <c r="E294" s="291">
        <v>23</v>
      </c>
      <c r="F294" s="173">
        <v>0</v>
      </c>
      <c r="G294" s="292">
        <f>E294*F294</f>
        <v>0</v>
      </c>
    </row>
    <row r="295" spans="2:7" ht="14">
      <c r="B295" s="123" t="s">
        <v>552</v>
      </c>
      <c r="C295" s="366" t="s">
        <v>553</v>
      </c>
      <c r="D295" s="252" t="s">
        <v>1</v>
      </c>
      <c r="E295" s="291">
        <v>11</v>
      </c>
      <c r="F295" s="173">
        <v>0</v>
      </c>
      <c r="G295" s="292">
        <f>E295*F295</f>
        <v>0</v>
      </c>
    </row>
    <row r="296" spans="2:7" ht="14">
      <c r="B296" s="123" t="s">
        <v>554</v>
      </c>
      <c r="C296" s="366" t="s">
        <v>555</v>
      </c>
      <c r="D296" s="252" t="s">
        <v>1</v>
      </c>
      <c r="E296" s="291">
        <v>2</v>
      </c>
      <c r="F296" s="173">
        <v>0</v>
      </c>
      <c r="G296" s="292">
        <f>E296*F296</f>
        <v>0</v>
      </c>
    </row>
    <row r="297" spans="2:7" ht="14">
      <c r="B297" s="123" t="s">
        <v>556</v>
      </c>
      <c r="C297" s="366" t="s">
        <v>557</v>
      </c>
      <c r="D297" s="252" t="s">
        <v>1</v>
      </c>
      <c r="E297" s="291">
        <v>4</v>
      </c>
      <c r="F297" s="173">
        <v>0</v>
      </c>
      <c r="G297" s="292">
        <f>E297*F297</f>
        <v>0</v>
      </c>
    </row>
    <row r="298" spans="2:7" ht="14">
      <c r="B298" s="123" t="s">
        <v>1469</v>
      </c>
      <c r="C298" s="366" t="s">
        <v>1470</v>
      </c>
      <c r="D298" s="252" t="s">
        <v>1</v>
      </c>
      <c r="E298" s="249">
        <v>14</v>
      </c>
      <c r="F298" s="173">
        <v>0</v>
      </c>
      <c r="G298" s="268">
        <f>E298*F298</f>
        <v>0</v>
      </c>
    </row>
    <row r="299" spans="2:7">
      <c r="B299" s="123"/>
      <c r="D299" s="252"/>
      <c r="F299" s="153"/>
    </row>
    <row r="300" spans="2:7" ht="14">
      <c r="B300" s="123" t="s">
        <v>527</v>
      </c>
      <c r="C300" s="366" t="s">
        <v>558</v>
      </c>
      <c r="D300" s="252"/>
      <c r="F300" s="153"/>
    </row>
    <row r="301" spans="2:7" ht="14">
      <c r="B301" s="123" t="s">
        <v>559</v>
      </c>
      <c r="C301" s="366" t="s">
        <v>551</v>
      </c>
      <c r="D301" s="252" t="s">
        <v>1</v>
      </c>
      <c r="E301" s="291">
        <v>2</v>
      </c>
      <c r="F301" s="173">
        <v>0</v>
      </c>
      <c r="G301" s="292">
        <f>E301*F301</f>
        <v>0</v>
      </c>
    </row>
    <row r="302" spans="2:7" ht="14">
      <c r="B302" s="123" t="s">
        <v>560</v>
      </c>
      <c r="C302" s="366" t="s">
        <v>561</v>
      </c>
      <c r="D302" s="252" t="s">
        <v>1</v>
      </c>
      <c r="E302" s="291">
        <v>3</v>
      </c>
      <c r="F302" s="173">
        <v>0</v>
      </c>
      <c r="G302" s="292">
        <f>E302*F302</f>
        <v>0</v>
      </c>
    </row>
    <row r="303" spans="2:7" ht="14">
      <c r="B303" s="123" t="s">
        <v>562</v>
      </c>
      <c r="C303" s="366" t="s">
        <v>563</v>
      </c>
      <c r="D303" s="252" t="s">
        <v>1</v>
      </c>
      <c r="E303" s="291">
        <v>3</v>
      </c>
      <c r="F303" s="173">
        <v>0</v>
      </c>
      <c r="G303" s="292">
        <f>E303*F303</f>
        <v>0</v>
      </c>
    </row>
    <row r="304" spans="2:7">
      <c r="B304" s="123" t="s">
        <v>564</v>
      </c>
      <c r="C304" s="15" t="s">
        <v>565</v>
      </c>
      <c r="D304" s="252" t="s">
        <v>1</v>
      </c>
      <c r="E304" s="291">
        <v>1</v>
      </c>
      <c r="F304" s="173">
        <v>0</v>
      </c>
      <c r="G304" s="292">
        <f>E304*F304</f>
        <v>0</v>
      </c>
    </row>
    <row r="305" spans="2:7">
      <c r="B305" s="123" t="s">
        <v>566</v>
      </c>
      <c r="C305" s="15" t="s">
        <v>567</v>
      </c>
      <c r="D305" s="252" t="s">
        <v>1</v>
      </c>
      <c r="E305" s="291">
        <v>2</v>
      </c>
      <c r="F305" s="173">
        <v>0</v>
      </c>
      <c r="G305" s="292">
        <f>E305*F305</f>
        <v>0</v>
      </c>
    </row>
    <row r="306" spans="2:7">
      <c r="B306" s="123"/>
      <c r="D306" s="252"/>
      <c r="F306" s="153"/>
    </row>
    <row r="307" spans="2:7" ht="14">
      <c r="B307" s="123" t="s">
        <v>231</v>
      </c>
      <c r="C307" s="269" t="s">
        <v>568</v>
      </c>
      <c r="D307" s="252"/>
      <c r="F307" s="153"/>
    </row>
    <row r="308" spans="2:7" ht="14">
      <c r="B308" s="123" t="s">
        <v>435</v>
      </c>
      <c r="C308" s="366" t="s">
        <v>549</v>
      </c>
      <c r="F308" s="153"/>
    </row>
    <row r="309" spans="2:7" ht="14">
      <c r="B309" s="123" t="s">
        <v>569</v>
      </c>
      <c r="C309" s="366" t="s">
        <v>570</v>
      </c>
      <c r="D309" s="252" t="s">
        <v>1</v>
      </c>
      <c r="E309" s="291">
        <v>13</v>
      </c>
      <c r="F309" s="173">
        <v>0</v>
      </c>
      <c r="G309" s="292">
        <f>E309*F309</f>
        <v>0</v>
      </c>
    </row>
    <row r="310" spans="2:7">
      <c r="B310" s="123"/>
      <c r="D310" s="252"/>
      <c r="F310" s="153"/>
    </row>
    <row r="311" spans="2:7" ht="14">
      <c r="B311" s="123" t="s">
        <v>436</v>
      </c>
      <c r="C311" s="366" t="s">
        <v>558</v>
      </c>
      <c r="D311" s="252"/>
      <c r="F311" s="153"/>
    </row>
    <row r="312" spans="2:7" ht="28">
      <c r="B312" s="123" t="s">
        <v>571</v>
      </c>
      <c r="C312" s="372" t="s">
        <v>1427</v>
      </c>
      <c r="D312" s="252" t="s">
        <v>1</v>
      </c>
      <c r="E312" s="354">
        <v>5</v>
      </c>
      <c r="F312" s="173">
        <v>0</v>
      </c>
      <c r="G312" s="292">
        <f>E312*F312</f>
        <v>0</v>
      </c>
    </row>
    <row r="313" spans="2:7">
      <c r="B313" s="123" t="s">
        <v>572</v>
      </c>
      <c r="C313" s="15" t="s">
        <v>573</v>
      </c>
      <c r="D313" s="252" t="s">
        <v>1</v>
      </c>
      <c r="E313" s="291">
        <v>2</v>
      </c>
      <c r="F313" s="173">
        <v>0</v>
      </c>
      <c r="G313" s="292">
        <f>E313*F313</f>
        <v>0</v>
      </c>
    </row>
    <row r="314" spans="2:7">
      <c r="B314" s="123"/>
      <c r="E314" s="288"/>
      <c r="F314" s="162"/>
      <c r="G314" s="289"/>
    </row>
    <row r="315" spans="2:7" ht="14">
      <c r="B315" s="45"/>
      <c r="C315" s="46" t="s">
        <v>260</v>
      </c>
      <c r="D315" s="373"/>
      <c r="E315" s="345"/>
      <c r="F315" s="170"/>
      <c r="G315" s="150">
        <f>SUM(G251:G313)</f>
        <v>0</v>
      </c>
    </row>
    <row r="316" spans="2:7">
      <c r="B316" s="253"/>
      <c r="C316" s="43"/>
      <c r="D316" s="250"/>
      <c r="E316" s="249"/>
      <c r="F316" s="152"/>
      <c r="G316" s="149"/>
    </row>
    <row r="317" spans="2:7">
      <c r="C317" s="43"/>
      <c r="D317" s="256"/>
      <c r="E317" s="249"/>
      <c r="F317" s="152"/>
      <c r="G317" s="149"/>
    </row>
    <row r="318" spans="2:7">
      <c r="B318" s="112" t="s">
        <v>144</v>
      </c>
      <c r="C318" s="71" t="s">
        <v>261</v>
      </c>
      <c r="D318" s="264"/>
      <c r="E318" s="71"/>
      <c r="F318" s="161"/>
      <c r="G318" s="265"/>
    </row>
    <row r="319" spans="2:7">
      <c r="B319" s="282"/>
      <c r="C319" s="362"/>
      <c r="D319" s="374"/>
      <c r="E319" s="249"/>
      <c r="F319" s="152"/>
      <c r="G319" s="149"/>
    </row>
    <row r="320" spans="2:7" ht="14">
      <c r="B320" s="282"/>
      <c r="C320" s="267" t="s">
        <v>215</v>
      </c>
      <c r="D320" s="374"/>
      <c r="E320" s="249"/>
      <c r="F320" s="152"/>
      <c r="G320" s="149"/>
    </row>
    <row r="321" spans="2:7" ht="70">
      <c r="B321" s="282"/>
      <c r="C321" s="267" t="s">
        <v>262</v>
      </c>
      <c r="D321" s="374"/>
      <c r="E321" s="249"/>
      <c r="F321" s="152"/>
      <c r="G321" s="149"/>
    </row>
    <row r="322" spans="2:7" ht="42">
      <c r="B322" s="282"/>
      <c r="C322" s="267" t="s">
        <v>263</v>
      </c>
      <c r="D322" s="374"/>
      <c r="E322" s="249"/>
      <c r="F322" s="152"/>
      <c r="G322" s="149"/>
    </row>
    <row r="323" spans="2:7" ht="28">
      <c r="B323" s="282"/>
      <c r="C323" s="267" t="s">
        <v>416</v>
      </c>
      <c r="D323" s="374"/>
      <c r="E323" s="249"/>
      <c r="F323" s="152"/>
      <c r="G323" s="149"/>
    </row>
    <row r="324" spans="2:7" ht="28">
      <c r="B324" s="282"/>
      <c r="C324" s="267" t="s">
        <v>574</v>
      </c>
      <c r="D324" s="374"/>
      <c r="E324" s="249"/>
      <c r="F324" s="152"/>
      <c r="G324" s="149"/>
    </row>
    <row r="325" spans="2:7" ht="28">
      <c r="B325" s="282"/>
      <c r="C325" s="302" t="s">
        <v>575</v>
      </c>
      <c r="D325" s="374"/>
      <c r="E325" s="249"/>
      <c r="F325" s="152"/>
      <c r="G325" s="149"/>
    </row>
    <row r="326" spans="2:7" ht="14">
      <c r="B326" s="282"/>
      <c r="C326" s="302" t="s">
        <v>576</v>
      </c>
      <c r="D326" s="374"/>
      <c r="E326" s="249"/>
      <c r="F326" s="152"/>
      <c r="G326" s="149"/>
    </row>
    <row r="327" spans="2:7" ht="28">
      <c r="B327" s="282"/>
      <c r="C327" s="302" t="s">
        <v>577</v>
      </c>
      <c r="D327" s="374"/>
      <c r="E327" s="249"/>
      <c r="F327" s="152"/>
      <c r="G327" s="149"/>
    </row>
    <row r="328" spans="2:7" ht="56">
      <c r="B328" s="282"/>
      <c r="C328" s="267" t="s">
        <v>207</v>
      </c>
      <c r="D328" s="374"/>
      <c r="E328" s="249"/>
      <c r="F328" s="152"/>
      <c r="G328" s="149"/>
    </row>
    <row r="329" spans="2:7" ht="14">
      <c r="B329" s="282"/>
      <c r="C329" s="267" t="s">
        <v>264</v>
      </c>
      <c r="D329" s="374"/>
      <c r="E329" s="249"/>
      <c r="F329" s="152"/>
      <c r="G329" s="149"/>
    </row>
    <row r="330" spans="2:7" ht="42">
      <c r="B330" s="282"/>
      <c r="C330" s="267" t="s">
        <v>265</v>
      </c>
      <c r="D330" s="374"/>
      <c r="E330" s="249"/>
      <c r="F330" s="152"/>
      <c r="G330" s="149"/>
    </row>
    <row r="331" spans="2:7" ht="42">
      <c r="B331" s="282"/>
      <c r="C331" s="267" t="s">
        <v>266</v>
      </c>
      <c r="D331" s="374"/>
      <c r="E331" s="249"/>
      <c r="F331" s="152"/>
      <c r="G331" s="149"/>
    </row>
    <row r="332" spans="2:7" ht="28">
      <c r="B332" s="282"/>
      <c r="C332" s="267" t="s">
        <v>267</v>
      </c>
      <c r="D332" s="374"/>
      <c r="E332" s="249"/>
      <c r="F332" s="152"/>
      <c r="G332" s="149"/>
    </row>
    <row r="333" spans="2:7" ht="28">
      <c r="B333" s="282"/>
      <c r="C333" s="267" t="s">
        <v>268</v>
      </c>
      <c r="D333" s="374"/>
      <c r="E333" s="249"/>
      <c r="F333" s="152"/>
      <c r="G333" s="149"/>
    </row>
    <row r="334" spans="2:7" ht="14">
      <c r="B334" s="282"/>
      <c r="C334" s="267" t="s">
        <v>269</v>
      </c>
      <c r="D334" s="374"/>
      <c r="E334" s="249"/>
      <c r="F334" s="152"/>
      <c r="G334" s="149"/>
    </row>
    <row r="335" spans="2:7" ht="112">
      <c r="B335" s="282"/>
      <c r="C335" s="267" t="s">
        <v>417</v>
      </c>
      <c r="D335" s="374"/>
      <c r="E335" s="249"/>
      <c r="F335" s="152"/>
      <c r="G335" s="149"/>
    </row>
    <row r="336" spans="2:7" ht="14">
      <c r="B336" s="282"/>
      <c r="C336" s="267" t="s">
        <v>270</v>
      </c>
      <c r="D336" s="374"/>
      <c r="E336" s="249"/>
      <c r="F336" s="152"/>
      <c r="G336" s="149"/>
    </row>
    <row r="337" spans="2:7" ht="42">
      <c r="B337" s="282"/>
      <c r="C337" s="267" t="s">
        <v>271</v>
      </c>
      <c r="D337" s="374"/>
      <c r="E337" s="249"/>
      <c r="F337" s="152"/>
      <c r="G337" s="149"/>
    </row>
    <row r="338" spans="2:7" ht="28">
      <c r="B338" s="282"/>
      <c r="C338" s="302" t="s">
        <v>578</v>
      </c>
      <c r="D338" s="374"/>
      <c r="E338" s="249"/>
      <c r="F338" s="152"/>
      <c r="G338" s="149"/>
    </row>
    <row r="339" spans="2:7" ht="28">
      <c r="B339" s="282"/>
      <c r="C339" s="302" t="s">
        <v>579</v>
      </c>
      <c r="D339" s="374"/>
      <c r="E339" s="249"/>
      <c r="F339" s="152"/>
      <c r="G339" s="149"/>
    </row>
    <row r="340" spans="2:7" ht="42">
      <c r="B340" s="282"/>
      <c r="C340" s="302" t="s">
        <v>580</v>
      </c>
      <c r="D340" s="374"/>
      <c r="E340" s="249"/>
      <c r="F340" s="152"/>
      <c r="G340" s="149"/>
    </row>
    <row r="341" spans="2:7" ht="14">
      <c r="B341" s="282"/>
      <c r="C341" s="302" t="s">
        <v>581</v>
      </c>
      <c r="D341" s="374"/>
      <c r="E341" s="249"/>
      <c r="F341" s="152"/>
      <c r="G341" s="149"/>
    </row>
    <row r="342" spans="2:7" ht="28">
      <c r="B342" s="282"/>
      <c r="C342" s="302" t="s">
        <v>582</v>
      </c>
      <c r="D342" s="374"/>
      <c r="E342" s="249"/>
      <c r="F342" s="152"/>
      <c r="G342" s="149"/>
    </row>
    <row r="343" spans="2:7" ht="14">
      <c r="B343" s="282"/>
      <c r="C343" s="302" t="s">
        <v>583</v>
      </c>
      <c r="D343" s="374"/>
      <c r="E343" s="249"/>
      <c r="F343" s="152"/>
      <c r="G343" s="149"/>
    </row>
    <row r="344" spans="2:7" ht="28">
      <c r="B344" s="282"/>
      <c r="C344" s="302" t="s">
        <v>584</v>
      </c>
      <c r="D344" s="374"/>
      <c r="E344" s="249"/>
      <c r="F344" s="152"/>
      <c r="G344" s="149"/>
    </row>
    <row r="345" spans="2:7" ht="14">
      <c r="B345" s="282"/>
      <c r="C345" s="267" t="s">
        <v>272</v>
      </c>
      <c r="D345" s="374"/>
      <c r="E345" s="249"/>
      <c r="F345" s="152"/>
      <c r="G345" s="149"/>
    </row>
    <row r="346" spans="2:7" ht="42">
      <c r="B346" s="282"/>
      <c r="C346" s="267" t="s">
        <v>273</v>
      </c>
      <c r="D346" s="374"/>
      <c r="E346" s="249"/>
      <c r="F346" s="152"/>
      <c r="G346" s="149"/>
    </row>
    <row r="347" spans="2:7" ht="14">
      <c r="B347" s="282"/>
      <c r="C347" s="302" t="s">
        <v>585</v>
      </c>
      <c r="D347" s="374"/>
      <c r="E347" s="249"/>
      <c r="F347" s="152"/>
      <c r="G347" s="149"/>
    </row>
    <row r="348" spans="2:7" ht="28">
      <c r="B348" s="282"/>
      <c r="C348" s="302" t="s">
        <v>586</v>
      </c>
      <c r="D348" s="374"/>
      <c r="E348" s="249"/>
      <c r="F348" s="152"/>
      <c r="G348" s="149"/>
    </row>
    <row r="349" spans="2:7" ht="28">
      <c r="B349" s="282"/>
      <c r="C349" s="302" t="s">
        <v>587</v>
      </c>
      <c r="D349" s="374"/>
      <c r="E349" s="249"/>
      <c r="F349" s="152"/>
      <c r="G349" s="149"/>
    </row>
    <row r="350" spans="2:7" ht="70">
      <c r="B350" s="282"/>
      <c r="C350" s="267" t="s">
        <v>274</v>
      </c>
      <c r="D350" s="374"/>
      <c r="E350" s="249"/>
      <c r="F350" s="152"/>
      <c r="G350" s="149"/>
    </row>
    <row r="351" spans="2:7" ht="14">
      <c r="B351" s="282"/>
      <c r="C351" s="267" t="s">
        <v>275</v>
      </c>
      <c r="D351" s="374"/>
      <c r="E351" s="249"/>
      <c r="F351" s="152"/>
      <c r="G351" s="149"/>
    </row>
    <row r="352" spans="2:7" ht="42">
      <c r="B352" s="282"/>
      <c r="C352" s="267" t="s">
        <v>276</v>
      </c>
      <c r="D352" s="374"/>
      <c r="E352" s="249"/>
      <c r="F352" s="152"/>
      <c r="G352" s="149"/>
    </row>
    <row r="353" spans="2:7" ht="28">
      <c r="B353" s="282"/>
      <c r="C353" s="302" t="s">
        <v>465</v>
      </c>
      <c r="D353" s="374"/>
      <c r="E353" s="249"/>
      <c r="F353" s="152"/>
      <c r="G353" s="149"/>
    </row>
    <row r="354" spans="2:7" ht="28">
      <c r="B354" s="282"/>
      <c r="C354" s="302" t="s">
        <v>579</v>
      </c>
      <c r="D354" s="374"/>
      <c r="E354" s="249"/>
      <c r="F354" s="152"/>
      <c r="G354" s="149"/>
    </row>
    <row r="355" spans="2:7" ht="28">
      <c r="B355" s="282"/>
      <c r="C355" s="302" t="s">
        <v>588</v>
      </c>
      <c r="D355" s="374"/>
      <c r="E355" s="249"/>
      <c r="F355" s="152"/>
      <c r="G355" s="149"/>
    </row>
    <row r="356" spans="2:7" ht="14">
      <c r="B356" s="282"/>
      <c r="C356" s="302" t="s">
        <v>589</v>
      </c>
      <c r="D356" s="374"/>
      <c r="E356" s="249"/>
      <c r="F356" s="152"/>
      <c r="G356" s="149"/>
    </row>
    <row r="357" spans="2:7" ht="28">
      <c r="B357" s="282"/>
      <c r="C357" s="302" t="s">
        <v>590</v>
      </c>
      <c r="D357" s="374"/>
      <c r="E357" s="249"/>
      <c r="F357" s="152"/>
      <c r="G357" s="149"/>
    </row>
    <row r="358" spans="2:7" ht="14">
      <c r="B358" s="282"/>
      <c r="C358" s="302" t="s">
        <v>591</v>
      </c>
      <c r="D358" s="374"/>
      <c r="E358" s="249"/>
      <c r="F358" s="152"/>
      <c r="G358" s="149"/>
    </row>
    <row r="359" spans="2:7" ht="28">
      <c r="B359" s="282"/>
      <c r="C359" s="302" t="s">
        <v>592</v>
      </c>
      <c r="D359" s="374"/>
      <c r="E359" s="249"/>
      <c r="F359" s="152"/>
      <c r="G359" s="149"/>
    </row>
    <row r="360" spans="2:7" ht="14">
      <c r="B360" s="282"/>
      <c r="C360" s="267" t="s">
        <v>277</v>
      </c>
      <c r="D360" s="374"/>
      <c r="E360" s="249"/>
      <c r="F360" s="152"/>
      <c r="G360" s="149"/>
    </row>
    <row r="361" spans="2:7" ht="56">
      <c r="B361" s="282"/>
      <c r="C361" s="267" t="s">
        <v>278</v>
      </c>
      <c r="D361" s="374"/>
      <c r="E361" s="249"/>
      <c r="F361" s="152"/>
      <c r="G361" s="149"/>
    </row>
    <row r="362" spans="2:7" ht="56">
      <c r="B362" s="282"/>
      <c r="C362" s="302" t="s">
        <v>593</v>
      </c>
      <c r="D362" s="374"/>
      <c r="E362" s="249"/>
      <c r="F362" s="152"/>
      <c r="G362" s="149"/>
    </row>
    <row r="363" spans="2:7" ht="28">
      <c r="B363" s="282"/>
      <c r="C363" s="302" t="s">
        <v>594</v>
      </c>
      <c r="D363" s="374"/>
      <c r="E363" s="249"/>
      <c r="F363" s="152"/>
      <c r="G363" s="149"/>
    </row>
    <row r="364" spans="2:7" ht="28">
      <c r="B364" s="282"/>
      <c r="C364" s="302" t="s">
        <v>595</v>
      </c>
      <c r="D364" s="374"/>
      <c r="E364" s="249"/>
      <c r="F364" s="152"/>
      <c r="G364" s="149"/>
    </row>
    <row r="365" spans="2:7" ht="14">
      <c r="B365" s="282"/>
      <c r="C365" s="302" t="s">
        <v>596</v>
      </c>
      <c r="D365" s="374"/>
      <c r="E365" s="249"/>
      <c r="F365" s="152"/>
      <c r="G365" s="149"/>
    </row>
    <row r="366" spans="2:7" ht="14">
      <c r="B366" s="282"/>
      <c r="C366" s="302" t="s">
        <v>279</v>
      </c>
      <c r="D366" s="374"/>
      <c r="E366" s="249"/>
      <c r="F366" s="152"/>
      <c r="G366" s="149"/>
    </row>
    <row r="367" spans="2:7" ht="56">
      <c r="B367" s="282"/>
      <c r="C367" s="302" t="s">
        <v>280</v>
      </c>
      <c r="D367" s="374"/>
      <c r="E367" s="249"/>
      <c r="F367" s="152"/>
      <c r="G367" s="149"/>
    </row>
    <row r="368" spans="2:7">
      <c r="C368" s="269"/>
      <c r="D368" s="252"/>
      <c r="E368" s="249"/>
      <c r="F368" s="156"/>
      <c r="G368" s="130"/>
    </row>
    <row r="369" spans="2:7" ht="14">
      <c r="B369" s="122">
        <v>1</v>
      </c>
      <c r="C369" s="269" t="s">
        <v>597</v>
      </c>
      <c r="D369" s="252"/>
      <c r="E369" s="249"/>
      <c r="F369" s="156"/>
      <c r="G369" s="130"/>
    </row>
    <row r="370" spans="2:7" ht="14">
      <c r="B370" s="253"/>
      <c r="C370" s="269" t="s">
        <v>598</v>
      </c>
      <c r="D370" s="252"/>
      <c r="E370" s="249"/>
      <c r="F370" s="156"/>
      <c r="G370" s="130"/>
    </row>
    <row r="371" spans="2:7" ht="42">
      <c r="B371" s="253"/>
      <c r="C371" s="269" t="s">
        <v>599</v>
      </c>
      <c r="D371" s="252"/>
      <c r="E371" s="346"/>
      <c r="F371" s="156"/>
      <c r="G371" s="130"/>
    </row>
    <row r="372" spans="2:7" ht="28">
      <c r="B372" s="253"/>
      <c r="C372" s="269" t="s">
        <v>600</v>
      </c>
      <c r="D372" s="250" t="s">
        <v>136</v>
      </c>
      <c r="E372" s="346">
        <v>1</v>
      </c>
      <c r="F372" s="173">
        <v>0</v>
      </c>
      <c r="G372" s="130">
        <f>E372*F372</f>
        <v>0</v>
      </c>
    </row>
    <row r="373" spans="2:7">
      <c r="B373" s="253"/>
      <c r="C373" s="269"/>
      <c r="E373" s="288"/>
      <c r="F373" s="162"/>
      <c r="G373" s="289"/>
    </row>
    <row r="374" spans="2:7" ht="42">
      <c r="B374" s="122">
        <f>MAX($A$369:B373)+1</f>
        <v>2</v>
      </c>
      <c r="C374" s="269" t="s">
        <v>1509</v>
      </c>
      <c r="D374" s="252"/>
      <c r="E374" s="252"/>
      <c r="F374" s="174"/>
      <c r="G374" s="375"/>
    </row>
    <row r="375" spans="2:7" ht="14">
      <c r="C375" s="269" t="s">
        <v>601</v>
      </c>
      <c r="D375" s="252"/>
      <c r="E375" s="252"/>
      <c r="F375" s="175"/>
      <c r="G375" s="375"/>
    </row>
    <row r="376" spans="2:7" ht="28">
      <c r="C376" s="269" t="s">
        <v>1657</v>
      </c>
      <c r="D376" s="252"/>
      <c r="E376" s="252"/>
      <c r="F376" s="175"/>
      <c r="G376" s="375"/>
    </row>
    <row r="377" spans="2:7" ht="14">
      <c r="C377" s="269" t="s">
        <v>1656</v>
      </c>
      <c r="D377" s="252"/>
      <c r="E377" s="252"/>
      <c r="F377" s="175"/>
      <c r="G377" s="375"/>
    </row>
    <row r="378" spans="2:7" ht="14">
      <c r="C378" s="269" t="s">
        <v>602</v>
      </c>
      <c r="E378" s="288"/>
      <c r="F378" s="162"/>
      <c r="G378" s="289"/>
    </row>
    <row r="379" spans="2:7" ht="14">
      <c r="B379" s="253"/>
      <c r="C379" s="269" t="s">
        <v>603</v>
      </c>
      <c r="D379" s="250" t="s">
        <v>74</v>
      </c>
      <c r="E379" s="346">
        <v>377</v>
      </c>
      <c r="F379" s="173">
        <v>0</v>
      </c>
      <c r="G379" s="130">
        <f>E379*F379</f>
        <v>0</v>
      </c>
    </row>
    <row r="380" spans="2:7">
      <c r="B380" s="253"/>
      <c r="C380" s="269"/>
      <c r="D380" s="252"/>
      <c r="E380" s="346"/>
      <c r="F380" s="176"/>
      <c r="G380" s="177"/>
    </row>
    <row r="381" spans="2:7" ht="56">
      <c r="B381" s="122">
        <f>MAX($A$369:B380)+1</f>
        <v>3</v>
      </c>
      <c r="C381" s="43" t="s">
        <v>604</v>
      </c>
      <c r="D381" s="250"/>
      <c r="E381" s="346"/>
      <c r="F381" s="156"/>
      <c r="G381" s="130"/>
    </row>
    <row r="382" spans="2:7" ht="28">
      <c r="B382" s="253"/>
      <c r="C382" s="43" t="s">
        <v>605</v>
      </c>
      <c r="D382" s="250"/>
      <c r="E382" s="249"/>
      <c r="F382" s="156"/>
      <c r="G382" s="130"/>
    </row>
    <row r="383" spans="2:7" ht="42">
      <c r="B383" s="253"/>
      <c r="C383" s="43" t="s">
        <v>606</v>
      </c>
      <c r="D383" s="250"/>
      <c r="E383" s="249"/>
      <c r="F383" s="152"/>
      <c r="G383" s="149"/>
    </row>
    <row r="384" spans="2:7">
      <c r="B384" s="253"/>
      <c r="C384" s="43"/>
      <c r="D384" s="250"/>
      <c r="E384" s="249"/>
      <c r="F384" s="152"/>
      <c r="G384" s="149"/>
    </row>
    <row r="385" spans="2:7" ht="42">
      <c r="B385" s="246" t="s">
        <v>227</v>
      </c>
      <c r="C385" s="376" t="s">
        <v>1510</v>
      </c>
      <c r="D385" s="250"/>
      <c r="E385" s="249"/>
      <c r="F385" s="152"/>
      <c r="G385" s="149"/>
    </row>
    <row r="386" spans="2:7" ht="42">
      <c r="B386" s="253"/>
      <c r="C386" s="376" t="s">
        <v>1508</v>
      </c>
      <c r="D386" s="250"/>
      <c r="E386" s="249"/>
      <c r="F386" s="152"/>
      <c r="G386" s="149"/>
    </row>
    <row r="387" spans="2:7" ht="28">
      <c r="B387" s="253"/>
      <c r="C387" s="43" t="s">
        <v>607</v>
      </c>
      <c r="D387" s="250"/>
      <c r="E387" s="249"/>
      <c r="F387" s="152"/>
      <c r="G387" s="149"/>
    </row>
    <row r="388" spans="2:7" ht="14">
      <c r="C388" s="269" t="s">
        <v>608</v>
      </c>
      <c r="D388" s="250" t="s">
        <v>74</v>
      </c>
      <c r="E388" s="249">
        <v>16.5</v>
      </c>
      <c r="F388" s="173">
        <v>0</v>
      </c>
      <c r="G388" s="149">
        <f>E388*F388</f>
        <v>0</v>
      </c>
    </row>
    <row r="389" spans="2:7">
      <c r="B389" s="253"/>
      <c r="C389" s="269"/>
      <c r="D389" s="250"/>
      <c r="E389" s="249"/>
      <c r="F389" s="152"/>
      <c r="G389" s="149"/>
    </row>
    <row r="390" spans="2:7" ht="28">
      <c r="B390" s="122">
        <f>MAX($A$369:B389)+1</f>
        <v>4</v>
      </c>
      <c r="C390" s="43" t="s">
        <v>609</v>
      </c>
      <c r="D390" s="250"/>
      <c r="E390" s="249"/>
      <c r="F390" s="152"/>
      <c r="G390" s="149" t="s">
        <v>230</v>
      </c>
    </row>
    <row r="391" spans="2:7" ht="28">
      <c r="B391" s="246"/>
      <c r="C391" s="43" t="s">
        <v>282</v>
      </c>
      <c r="D391" s="250"/>
      <c r="E391" s="249"/>
      <c r="F391" s="152"/>
      <c r="G391" s="149"/>
    </row>
    <row r="392" spans="2:7" ht="14">
      <c r="B392" s="246" t="s">
        <v>227</v>
      </c>
      <c r="C392" s="43" t="s">
        <v>283</v>
      </c>
      <c r="D392" s="250" t="s">
        <v>284</v>
      </c>
      <c r="E392" s="249">
        <v>50</v>
      </c>
      <c r="F392" s="173">
        <v>0</v>
      </c>
      <c r="G392" s="149">
        <f>E392*F392</f>
        <v>0</v>
      </c>
    </row>
    <row r="393" spans="2:7" ht="14">
      <c r="B393" s="246" t="s">
        <v>231</v>
      </c>
      <c r="C393" s="43" t="s">
        <v>285</v>
      </c>
      <c r="D393" s="250" t="s">
        <v>284</v>
      </c>
      <c r="E393" s="249">
        <v>25</v>
      </c>
      <c r="F393" s="173">
        <v>0</v>
      </c>
      <c r="G393" s="149">
        <f>E393*F393</f>
        <v>0</v>
      </c>
    </row>
    <row r="394" spans="2:7" ht="14">
      <c r="B394" s="246" t="s">
        <v>232</v>
      </c>
      <c r="C394" s="43" t="s">
        <v>286</v>
      </c>
      <c r="D394" s="250" t="s">
        <v>284</v>
      </c>
      <c r="E394" s="249">
        <v>15</v>
      </c>
      <c r="F394" s="173">
        <v>0</v>
      </c>
      <c r="G394" s="149">
        <f>E394*F394</f>
        <v>0</v>
      </c>
    </row>
    <row r="395" spans="2:7">
      <c r="B395" s="246"/>
      <c r="C395" s="43"/>
      <c r="D395" s="250"/>
      <c r="E395" s="249"/>
      <c r="F395" s="152"/>
      <c r="G395" s="149" t="s">
        <v>230</v>
      </c>
    </row>
    <row r="396" spans="2:7" ht="70">
      <c r="B396" s="122">
        <f>MAX($A$369:B395)+1</f>
        <v>5</v>
      </c>
      <c r="C396" s="377" t="s">
        <v>610</v>
      </c>
      <c r="D396" s="336"/>
      <c r="E396" s="378"/>
      <c r="F396" s="169"/>
      <c r="G396" s="338"/>
    </row>
    <row r="397" spans="2:7" ht="28">
      <c r="B397" s="379"/>
      <c r="C397" s="380" t="s">
        <v>611</v>
      </c>
      <c r="D397" s="336" t="s">
        <v>136</v>
      </c>
      <c r="E397" s="378">
        <v>1</v>
      </c>
      <c r="F397" s="173">
        <v>0</v>
      </c>
      <c r="G397" s="338">
        <f>E397*F397</f>
        <v>0</v>
      </c>
    </row>
    <row r="398" spans="2:7">
      <c r="B398" s="379"/>
      <c r="C398" s="377"/>
    </row>
    <row r="399" spans="2:7" ht="31" customHeight="1">
      <c r="B399" s="122">
        <f>MAX($A$369:B398)+1</f>
        <v>6</v>
      </c>
      <c r="C399" s="43" t="s">
        <v>281</v>
      </c>
      <c r="D399" s="250"/>
      <c r="E399" s="249"/>
      <c r="F399" s="152"/>
      <c r="G399" s="149"/>
    </row>
    <row r="400" spans="2:7" ht="14">
      <c r="B400" s="253"/>
      <c r="C400" s="43" t="s">
        <v>612</v>
      </c>
      <c r="D400" s="250" t="s">
        <v>136</v>
      </c>
      <c r="E400" s="249">
        <v>1</v>
      </c>
      <c r="F400" s="173">
        <v>0</v>
      </c>
      <c r="G400" s="149">
        <f>E400*F400</f>
        <v>0</v>
      </c>
    </row>
    <row r="401" spans="2:7">
      <c r="B401" s="253"/>
      <c r="C401" s="18"/>
      <c r="D401" s="252"/>
      <c r="E401" s="249"/>
      <c r="F401" s="152"/>
      <c r="G401" s="149"/>
    </row>
    <row r="402" spans="2:7" ht="14">
      <c r="B402" s="45"/>
      <c r="C402" s="46" t="s">
        <v>287</v>
      </c>
      <c r="D402" s="251"/>
      <c r="E402" s="48"/>
      <c r="F402" s="159"/>
      <c r="G402" s="150">
        <f>SUM(G369:G400)</f>
        <v>0</v>
      </c>
    </row>
    <row r="403" spans="2:7">
      <c r="B403" s="253"/>
      <c r="C403" s="247"/>
      <c r="D403" s="248"/>
      <c r="E403" s="284"/>
      <c r="F403" s="160"/>
      <c r="G403" s="285"/>
    </row>
    <row r="404" spans="2:7">
      <c r="B404" s="253"/>
      <c r="C404" s="43"/>
      <c r="D404" s="250"/>
      <c r="E404" s="249"/>
      <c r="F404" s="152"/>
      <c r="G404" s="149"/>
    </row>
    <row r="405" spans="2:7">
      <c r="B405" s="112" t="s">
        <v>139</v>
      </c>
      <c r="C405" s="71" t="s">
        <v>613</v>
      </c>
      <c r="D405" s="264"/>
      <c r="E405" s="71"/>
      <c r="F405" s="161"/>
      <c r="G405" s="265"/>
    </row>
    <row r="406" spans="2:7">
      <c r="B406" s="238"/>
      <c r="C406" s="341"/>
      <c r="D406" s="357"/>
      <c r="E406" s="241"/>
      <c r="F406" s="178"/>
      <c r="G406" s="243"/>
    </row>
    <row r="407" spans="2:7" ht="28">
      <c r="B407" s="238"/>
      <c r="C407" s="381" t="s">
        <v>288</v>
      </c>
      <c r="D407" s="357"/>
      <c r="E407" s="241"/>
      <c r="F407" s="178"/>
      <c r="G407" s="243"/>
    </row>
    <row r="408" spans="2:7" ht="28">
      <c r="B408" s="238"/>
      <c r="C408" s="381" t="s">
        <v>289</v>
      </c>
      <c r="D408" s="357"/>
      <c r="E408" s="241"/>
      <c r="F408" s="178"/>
      <c r="G408" s="243"/>
    </row>
    <row r="409" spans="2:7" ht="28">
      <c r="B409" s="238"/>
      <c r="C409" s="381" t="s">
        <v>290</v>
      </c>
      <c r="D409" s="357"/>
      <c r="E409" s="241"/>
      <c r="F409" s="178"/>
      <c r="G409" s="243"/>
    </row>
    <row r="410" spans="2:7" ht="28">
      <c r="B410" s="238"/>
      <c r="C410" s="381" t="s">
        <v>291</v>
      </c>
      <c r="D410" s="357"/>
      <c r="E410" s="241"/>
      <c r="F410" s="178"/>
      <c r="G410" s="243"/>
    </row>
    <row r="411" spans="2:7" ht="28">
      <c r="B411" s="238"/>
      <c r="C411" s="382" t="s">
        <v>614</v>
      </c>
      <c r="D411" s="357"/>
      <c r="E411" s="241"/>
      <c r="F411" s="178"/>
      <c r="G411" s="243"/>
    </row>
    <row r="412" spans="2:7" ht="28">
      <c r="B412" s="238"/>
      <c r="C412" s="382" t="s">
        <v>615</v>
      </c>
      <c r="D412" s="357"/>
      <c r="E412" s="241"/>
      <c r="F412" s="178"/>
      <c r="G412" s="243"/>
    </row>
    <row r="413" spans="2:7" ht="42">
      <c r="B413" s="238"/>
      <c r="C413" s="382" t="s">
        <v>616</v>
      </c>
      <c r="D413" s="357"/>
      <c r="E413" s="241"/>
      <c r="F413" s="178"/>
      <c r="G413" s="243"/>
    </row>
    <row r="414" spans="2:7" ht="14">
      <c r="B414" s="238"/>
      <c r="C414" s="382" t="s">
        <v>617</v>
      </c>
      <c r="D414" s="357"/>
      <c r="E414" s="241"/>
      <c r="F414" s="178"/>
      <c r="G414" s="243"/>
    </row>
    <row r="415" spans="2:7" ht="42">
      <c r="B415" s="238"/>
      <c r="C415" s="382" t="s">
        <v>618</v>
      </c>
      <c r="D415" s="357"/>
      <c r="E415" s="241"/>
      <c r="F415" s="178"/>
      <c r="G415" s="243"/>
    </row>
    <row r="416" spans="2:7" ht="14">
      <c r="B416" s="238"/>
      <c r="C416" s="382" t="s">
        <v>292</v>
      </c>
      <c r="D416" s="357"/>
      <c r="E416" s="241"/>
      <c r="F416" s="178"/>
      <c r="G416" s="243"/>
    </row>
    <row r="417" spans="2:7" ht="14">
      <c r="B417" s="238"/>
      <c r="C417" s="382" t="s">
        <v>619</v>
      </c>
      <c r="D417" s="357"/>
      <c r="E417" s="241"/>
      <c r="F417" s="178"/>
      <c r="G417" s="243"/>
    </row>
    <row r="418" spans="2:7" ht="28">
      <c r="B418" s="238"/>
      <c r="C418" s="382" t="s">
        <v>620</v>
      </c>
      <c r="D418" s="357"/>
      <c r="E418" s="241"/>
      <c r="F418" s="178"/>
      <c r="G418" s="243"/>
    </row>
    <row r="419" spans="2:7" ht="56">
      <c r="B419" s="238"/>
      <c r="C419" s="381" t="s">
        <v>207</v>
      </c>
      <c r="D419" s="357"/>
      <c r="E419" s="241"/>
      <c r="F419" s="178"/>
      <c r="G419" s="243"/>
    </row>
    <row r="420" spans="2:7">
      <c r="B420" s="238"/>
      <c r="C420" s="381"/>
      <c r="D420" s="357"/>
      <c r="E420" s="241"/>
      <c r="F420" s="178"/>
      <c r="G420" s="243"/>
    </row>
    <row r="421" spans="2:7" ht="70">
      <c r="B421" s="121">
        <v>1</v>
      </c>
      <c r="C421" s="341" t="s">
        <v>621</v>
      </c>
      <c r="D421" s="383"/>
      <c r="E421" s="384"/>
      <c r="F421" s="178"/>
      <c r="G421" s="243"/>
    </row>
    <row r="422" spans="2:7">
      <c r="B422" s="385"/>
      <c r="C422" s="341"/>
      <c r="D422" s="383"/>
      <c r="E422" s="386"/>
      <c r="F422" s="179"/>
      <c r="G422" s="387"/>
    </row>
    <row r="423" spans="2:7" ht="16">
      <c r="B423" s="105" t="s">
        <v>227</v>
      </c>
      <c r="C423" s="18" t="s">
        <v>622</v>
      </c>
      <c r="D423" s="252"/>
      <c r="E423" s="252"/>
      <c r="F423" s="175"/>
      <c r="G423" s="375"/>
    </row>
    <row r="424" spans="2:7" ht="14">
      <c r="B424" s="105"/>
      <c r="C424" s="269" t="s">
        <v>623</v>
      </c>
      <c r="D424" s="252"/>
      <c r="E424" s="252"/>
      <c r="F424" s="174"/>
      <c r="G424" s="375"/>
    </row>
    <row r="425" spans="2:7" ht="14">
      <c r="B425" s="105"/>
      <c r="C425" s="269" t="s">
        <v>1513</v>
      </c>
      <c r="D425" s="252"/>
      <c r="E425" s="252"/>
      <c r="F425" s="175"/>
      <c r="G425" s="375"/>
    </row>
    <row r="426" spans="2:7" ht="28">
      <c r="B426" s="105"/>
      <c r="C426" s="269" t="s">
        <v>624</v>
      </c>
      <c r="D426" s="252"/>
      <c r="E426" s="252"/>
      <c r="F426" s="175"/>
      <c r="G426" s="375"/>
    </row>
    <row r="427" spans="2:7" ht="14">
      <c r="B427" s="105"/>
      <c r="C427" s="269" t="s">
        <v>625</v>
      </c>
      <c r="D427" s="252"/>
      <c r="E427" s="252"/>
      <c r="F427" s="175"/>
      <c r="G427" s="375"/>
    </row>
    <row r="428" spans="2:7" ht="28">
      <c r="B428" s="246"/>
      <c r="C428" s="269" t="s">
        <v>626</v>
      </c>
      <c r="D428" s="388" t="s">
        <v>74</v>
      </c>
      <c r="E428" s="389">
        <v>370.3</v>
      </c>
      <c r="F428" s="173">
        <v>0</v>
      </c>
      <c r="G428" s="390">
        <f>F428*E428</f>
        <v>0</v>
      </c>
    </row>
    <row r="429" spans="2:7">
      <c r="B429" s="105"/>
      <c r="C429" s="269"/>
      <c r="D429" s="252"/>
      <c r="E429" s="252"/>
      <c r="F429" s="175"/>
      <c r="G429" s="375"/>
    </row>
    <row r="430" spans="2:7" ht="16">
      <c r="B430" s="105" t="s">
        <v>231</v>
      </c>
      <c r="C430" s="18" t="s">
        <v>627</v>
      </c>
      <c r="D430" s="252"/>
      <c r="E430" s="252"/>
      <c r="F430" s="175"/>
      <c r="G430" s="375"/>
    </row>
    <row r="431" spans="2:7" ht="28">
      <c r="B431" s="105"/>
      <c r="C431" s="269" t="s">
        <v>1512</v>
      </c>
      <c r="D431" s="252"/>
      <c r="E431" s="252"/>
      <c r="F431" s="175"/>
      <c r="G431" s="391"/>
    </row>
    <row r="432" spans="2:7" ht="56">
      <c r="B432" s="105"/>
      <c r="C432" s="269" t="s">
        <v>628</v>
      </c>
      <c r="D432" s="252"/>
      <c r="E432" s="252"/>
      <c r="F432" s="175"/>
      <c r="G432" s="375"/>
    </row>
    <row r="433" spans="2:7" ht="14">
      <c r="B433" s="105"/>
      <c r="C433" s="269" t="s">
        <v>625</v>
      </c>
      <c r="E433" s="288"/>
      <c r="F433" s="162"/>
      <c r="G433" s="289"/>
    </row>
    <row r="434" spans="2:7" ht="28">
      <c r="B434" s="246"/>
      <c r="C434" s="269" t="s">
        <v>626</v>
      </c>
      <c r="D434" s="388" t="s">
        <v>74</v>
      </c>
      <c r="E434" s="389">
        <v>65</v>
      </c>
      <c r="F434" s="173">
        <v>0</v>
      </c>
      <c r="G434" s="390">
        <f>F434*E434</f>
        <v>0</v>
      </c>
    </row>
    <row r="435" spans="2:7">
      <c r="B435" s="105"/>
      <c r="C435" s="269"/>
      <c r="D435" s="252"/>
      <c r="E435" s="252"/>
      <c r="F435" s="175"/>
      <c r="G435" s="375"/>
    </row>
    <row r="436" spans="2:7" ht="16">
      <c r="B436" s="105" t="s">
        <v>232</v>
      </c>
      <c r="C436" s="18" t="s">
        <v>629</v>
      </c>
      <c r="D436" s="252"/>
      <c r="E436" s="252"/>
      <c r="F436" s="175"/>
      <c r="G436" s="375"/>
    </row>
    <row r="437" spans="2:7" ht="14">
      <c r="B437" s="105"/>
      <c r="C437" s="269" t="s">
        <v>1511</v>
      </c>
      <c r="D437" s="252"/>
      <c r="E437" s="252"/>
      <c r="F437" s="175"/>
      <c r="G437" s="375"/>
    </row>
    <row r="438" spans="2:7" ht="56">
      <c r="B438" s="105"/>
      <c r="C438" s="269" t="s">
        <v>630</v>
      </c>
      <c r="D438" s="252"/>
      <c r="E438" s="252"/>
      <c r="F438" s="175"/>
      <c r="G438" s="375"/>
    </row>
    <row r="439" spans="2:7" ht="14">
      <c r="C439" s="269" t="s">
        <v>1514</v>
      </c>
      <c r="E439" s="288"/>
      <c r="F439" s="162"/>
      <c r="G439" s="289"/>
    </row>
    <row r="440" spans="2:7" ht="28">
      <c r="B440" s="253"/>
      <c r="C440" s="269" t="s">
        <v>626</v>
      </c>
      <c r="D440" s="388" t="s">
        <v>74</v>
      </c>
      <c r="E440" s="389">
        <v>159</v>
      </c>
      <c r="F440" s="173">
        <v>0</v>
      </c>
      <c r="G440" s="390">
        <f>F440*E440</f>
        <v>0</v>
      </c>
    </row>
    <row r="441" spans="2:7">
      <c r="B441" s="23"/>
      <c r="C441" s="269"/>
      <c r="D441" s="392"/>
      <c r="E441" s="393"/>
      <c r="F441" s="176"/>
      <c r="G441" s="177"/>
    </row>
    <row r="442" spans="2:7" ht="42">
      <c r="B442" s="121">
        <f>MAX($A$421:B441)+1</f>
        <v>2</v>
      </c>
      <c r="C442" s="394" t="s">
        <v>631</v>
      </c>
      <c r="D442" s="383"/>
      <c r="E442" s="386"/>
      <c r="F442" s="179"/>
      <c r="G442" s="387"/>
    </row>
    <row r="443" spans="2:7" ht="56">
      <c r="B443" s="385"/>
      <c r="C443" s="394" t="s">
        <v>632</v>
      </c>
      <c r="D443" s="388" t="s">
        <v>104</v>
      </c>
      <c r="E443" s="389">
        <v>94</v>
      </c>
      <c r="F443" s="173">
        <v>0</v>
      </c>
      <c r="G443" s="390">
        <f>F443*E443</f>
        <v>0</v>
      </c>
    </row>
    <row r="444" spans="2:7">
      <c r="B444" s="385"/>
      <c r="C444" s="395"/>
      <c r="D444" s="383"/>
      <c r="E444" s="386"/>
      <c r="F444" s="179"/>
      <c r="G444" s="387"/>
    </row>
    <row r="445" spans="2:7" ht="42">
      <c r="B445" s="121">
        <f>MAX($A$421:B444)+1</f>
        <v>3</v>
      </c>
      <c r="C445" s="394" t="s">
        <v>633</v>
      </c>
      <c r="D445" s="383"/>
      <c r="E445" s="386"/>
      <c r="F445" s="179"/>
      <c r="G445" s="387"/>
    </row>
    <row r="446" spans="2:7" ht="56">
      <c r="B446" s="385"/>
      <c r="C446" s="394" t="s">
        <v>632</v>
      </c>
      <c r="D446" s="388" t="s">
        <v>104</v>
      </c>
      <c r="E446" s="389">
        <v>14.8</v>
      </c>
      <c r="F446" s="173">
        <v>0</v>
      </c>
      <c r="G446" s="390">
        <f>F446*E446</f>
        <v>0</v>
      </c>
    </row>
    <row r="447" spans="2:7">
      <c r="B447" s="385"/>
      <c r="C447" s="395"/>
      <c r="D447" s="383"/>
      <c r="E447" s="386"/>
      <c r="F447" s="179"/>
      <c r="G447" s="387"/>
    </row>
    <row r="448" spans="2:7" ht="42">
      <c r="B448" s="121">
        <f>MAX($A$421:B447)+1</f>
        <v>4</v>
      </c>
      <c r="C448" s="394" t="s">
        <v>634</v>
      </c>
      <c r="D448" s="383"/>
      <c r="E448" s="386"/>
      <c r="F448" s="179"/>
      <c r="G448" s="387"/>
    </row>
    <row r="449" spans="2:7" ht="42">
      <c r="B449" s="385"/>
      <c r="C449" s="394" t="s">
        <v>635</v>
      </c>
      <c r="D449" s="388" t="s">
        <v>104</v>
      </c>
      <c r="E449" s="389">
        <v>125.7</v>
      </c>
      <c r="F449" s="173">
        <v>0</v>
      </c>
      <c r="G449" s="390">
        <f>F449*E449</f>
        <v>0</v>
      </c>
    </row>
    <row r="450" spans="2:7">
      <c r="B450" s="385"/>
      <c r="C450" s="395"/>
      <c r="D450" s="383"/>
      <c r="E450" s="386"/>
      <c r="F450" s="179"/>
      <c r="G450" s="387"/>
    </row>
    <row r="451" spans="2:7" ht="42">
      <c r="B451" s="121">
        <f>MAX($A$421:B450)+1</f>
        <v>5</v>
      </c>
      <c r="C451" s="394" t="s">
        <v>636</v>
      </c>
      <c r="D451" s="383"/>
      <c r="E451" s="386"/>
      <c r="F451" s="179"/>
      <c r="G451" s="387"/>
    </row>
    <row r="452" spans="2:7" ht="42">
      <c r="B452" s="385"/>
      <c r="C452" s="394" t="s">
        <v>637</v>
      </c>
      <c r="D452" s="388" t="s">
        <v>104</v>
      </c>
      <c r="E452" s="389">
        <v>13</v>
      </c>
      <c r="F452" s="173">
        <v>0</v>
      </c>
      <c r="G452" s="396">
        <f>F452*E452</f>
        <v>0</v>
      </c>
    </row>
    <row r="453" spans="2:7">
      <c r="B453" s="385"/>
      <c r="C453" s="395"/>
      <c r="D453" s="388"/>
      <c r="E453" s="389"/>
      <c r="F453" s="180"/>
      <c r="G453" s="390"/>
    </row>
    <row r="454" spans="2:7" ht="28">
      <c r="B454" s="121">
        <f>MAX($A$421:B453)+1</f>
        <v>6</v>
      </c>
      <c r="C454" s="269" t="s">
        <v>293</v>
      </c>
      <c r="D454" s="272"/>
      <c r="E454" s="346"/>
      <c r="F454" s="176"/>
      <c r="G454" s="177"/>
    </row>
    <row r="455" spans="2:7" ht="28">
      <c r="B455" s="253"/>
      <c r="C455" s="269" t="s">
        <v>294</v>
      </c>
      <c r="D455" s="272"/>
      <c r="E455" s="346"/>
      <c r="F455" s="176"/>
      <c r="G455" s="177"/>
    </row>
    <row r="456" spans="2:7" ht="56">
      <c r="B456" s="253"/>
      <c r="C456" s="269" t="s">
        <v>295</v>
      </c>
      <c r="D456" s="272"/>
      <c r="E456" s="346"/>
      <c r="F456" s="176"/>
      <c r="G456" s="177"/>
    </row>
    <row r="457" spans="2:7" ht="56">
      <c r="B457" s="253"/>
      <c r="C457" s="269" t="s">
        <v>296</v>
      </c>
      <c r="D457" s="272"/>
      <c r="E457" s="249"/>
      <c r="F457" s="153"/>
      <c r="G457" s="268"/>
    </row>
    <row r="458" spans="2:7" ht="67" customHeight="1">
      <c r="B458" s="246"/>
      <c r="C458" s="362" t="s">
        <v>418</v>
      </c>
      <c r="D458" s="272"/>
      <c r="E458" s="249"/>
      <c r="F458" s="153"/>
      <c r="G458" s="268"/>
    </row>
    <row r="459" spans="2:7">
      <c r="B459" s="105"/>
      <c r="C459" s="269"/>
      <c r="D459" s="392"/>
      <c r="E459" s="397"/>
      <c r="F459" s="176"/>
      <c r="G459" s="177"/>
    </row>
    <row r="460" spans="2:7" ht="14">
      <c r="B460" s="105" t="s">
        <v>227</v>
      </c>
      <c r="C460" s="398" t="s">
        <v>297</v>
      </c>
      <c r="D460" s="252"/>
      <c r="E460" s="15"/>
      <c r="F460" s="176"/>
      <c r="G460" s="177"/>
    </row>
    <row r="461" spans="2:7">
      <c r="B461" s="105"/>
      <c r="C461" s="52"/>
      <c r="D461" s="252"/>
      <c r="E461" s="15"/>
      <c r="F461" s="176"/>
      <c r="G461" s="177"/>
    </row>
    <row r="462" spans="2:7" ht="42">
      <c r="B462" s="105" t="s">
        <v>310</v>
      </c>
      <c r="C462" s="269" t="s">
        <v>638</v>
      </c>
      <c r="D462" s="252" t="s">
        <v>1</v>
      </c>
      <c r="E462" s="399">
        <v>3</v>
      </c>
      <c r="F462" s="173">
        <v>0</v>
      </c>
      <c r="G462" s="396">
        <f>F462*E462</f>
        <v>0</v>
      </c>
    </row>
    <row r="463" spans="2:7" ht="28">
      <c r="B463" s="105" t="s">
        <v>527</v>
      </c>
      <c r="C463" s="269" t="s">
        <v>639</v>
      </c>
      <c r="D463" s="252" t="s">
        <v>1</v>
      </c>
      <c r="E463" s="399">
        <v>3</v>
      </c>
      <c r="F463" s="173">
        <v>0</v>
      </c>
      <c r="G463" s="396">
        <f>F463*E463</f>
        <v>0</v>
      </c>
    </row>
    <row r="464" spans="2:7" ht="14">
      <c r="B464" s="105" t="s">
        <v>529</v>
      </c>
      <c r="C464" s="269" t="s">
        <v>640</v>
      </c>
      <c r="D464" s="252" t="s">
        <v>1</v>
      </c>
      <c r="E464" s="399">
        <v>3</v>
      </c>
      <c r="F464" s="173">
        <v>0</v>
      </c>
      <c r="G464" s="396">
        <f>F464*E464</f>
        <v>0</v>
      </c>
    </row>
    <row r="465" spans="2:7">
      <c r="B465" s="105"/>
      <c r="C465" s="400"/>
      <c r="D465" s="252"/>
      <c r="E465" s="401"/>
      <c r="F465" s="153"/>
      <c r="G465" s="149"/>
    </row>
    <row r="466" spans="2:7" ht="14">
      <c r="B466" s="105" t="s">
        <v>231</v>
      </c>
      <c r="C466" s="398" t="s">
        <v>298</v>
      </c>
      <c r="D466" s="252"/>
      <c r="E466" s="399"/>
      <c r="F466" s="176"/>
      <c r="G466" s="177"/>
    </row>
    <row r="467" spans="2:7">
      <c r="B467" s="105"/>
      <c r="C467" s="52"/>
      <c r="D467" s="252"/>
      <c r="E467" s="399"/>
      <c r="F467" s="176"/>
      <c r="G467" s="177"/>
    </row>
    <row r="468" spans="2:7" ht="14">
      <c r="B468" s="105" t="s">
        <v>435</v>
      </c>
      <c r="C468" s="269" t="s">
        <v>641</v>
      </c>
      <c r="D468" s="252" t="s">
        <v>0</v>
      </c>
      <c r="E468" s="401">
        <v>17.2</v>
      </c>
      <c r="F468" s="173">
        <v>0</v>
      </c>
      <c r="G468" s="396">
        <f>F468*E468</f>
        <v>0</v>
      </c>
    </row>
    <row r="469" spans="2:7" ht="14">
      <c r="B469" s="105" t="s">
        <v>436</v>
      </c>
      <c r="C469" s="269" t="s">
        <v>642</v>
      </c>
      <c r="D469" s="252" t="s">
        <v>0</v>
      </c>
      <c r="E469" s="401">
        <v>15.1</v>
      </c>
      <c r="F469" s="173">
        <v>0</v>
      </c>
      <c r="G469" s="396">
        <f>F469*E469</f>
        <v>0</v>
      </c>
    </row>
    <row r="470" spans="2:7" ht="14">
      <c r="B470" s="105" t="s">
        <v>538</v>
      </c>
      <c r="C470" s="269" t="s">
        <v>643</v>
      </c>
      <c r="D470" s="252" t="s">
        <v>0</v>
      </c>
      <c r="E470" s="401">
        <v>15.5</v>
      </c>
      <c r="F470" s="173">
        <v>0</v>
      </c>
      <c r="G470" s="396">
        <f>F470*E470</f>
        <v>0</v>
      </c>
    </row>
    <row r="471" spans="2:7" ht="14">
      <c r="B471" s="105" t="s">
        <v>644</v>
      </c>
      <c r="C471" s="269" t="s">
        <v>645</v>
      </c>
      <c r="D471" s="252" t="s">
        <v>0</v>
      </c>
      <c r="E471" s="401">
        <v>2</v>
      </c>
      <c r="F471" s="173">
        <v>0</v>
      </c>
      <c r="G471" s="396">
        <f>F471*E471</f>
        <v>0</v>
      </c>
    </row>
    <row r="472" spans="2:7">
      <c r="B472" s="246"/>
      <c r="C472" s="247"/>
      <c r="E472" s="402"/>
      <c r="F472" s="162"/>
      <c r="G472" s="289"/>
    </row>
    <row r="473" spans="2:7">
      <c r="B473" s="105" t="s">
        <v>232</v>
      </c>
      <c r="C473" s="403" t="s">
        <v>299</v>
      </c>
      <c r="D473" s="252"/>
      <c r="E473" s="17"/>
      <c r="F473" s="176"/>
      <c r="G473" s="177"/>
    </row>
    <row r="474" spans="2:7">
      <c r="B474" s="105"/>
      <c r="C474" s="17"/>
      <c r="D474" s="252"/>
      <c r="E474" s="17"/>
      <c r="F474" s="176"/>
      <c r="G474" s="177"/>
    </row>
    <row r="475" spans="2:7" ht="14">
      <c r="B475" s="105" t="s">
        <v>541</v>
      </c>
      <c r="C475" s="269" t="s">
        <v>646</v>
      </c>
      <c r="D475" s="252" t="s">
        <v>1</v>
      </c>
      <c r="E475" s="399">
        <v>3</v>
      </c>
      <c r="F475" s="173">
        <v>0</v>
      </c>
      <c r="G475" s="390">
        <f t="shared" ref="G475:G492" si="2">F475*E475</f>
        <v>0</v>
      </c>
    </row>
    <row r="476" spans="2:7" ht="14">
      <c r="B476" s="105" t="s">
        <v>543</v>
      </c>
      <c r="C476" s="269" t="s">
        <v>647</v>
      </c>
      <c r="D476" s="252" t="s">
        <v>1</v>
      </c>
      <c r="E476" s="399">
        <v>1</v>
      </c>
      <c r="F476" s="173">
        <v>0</v>
      </c>
      <c r="G476" s="390">
        <f t="shared" si="2"/>
        <v>0</v>
      </c>
    </row>
    <row r="477" spans="2:7" ht="14">
      <c r="B477" s="105" t="s">
        <v>648</v>
      </c>
      <c r="C477" s="269" t="s">
        <v>649</v>
      </c>
      <c r="D477" s="252" t="s">
        <v>1</v>
      </c>
      <c r="E477" s="399">
        <v>1</v>
      </c>
      <c r="F477" s="173">
        <v>0</v>
      </c>
      <c r="G477" s="390">
        <f t="shared" si="2"/>
        <v>0</v>
      </c>
    </row>
    <row r="478" spans="2:7" ht="14">
      <c r="B478" s="105" t="s">
        <v>650</v>
      </c>
      <c r="C478" s="269" t="s">
        <v>651</v>
      </c>
      <c r="D478" s="252" t="s">
        <v>1</v>
      </c>
      <c r="E478" s="399">
        <v>5</v>
      </c>
      <c r="F478" s="173">
        <v>0</v>
      </c>
      <c r="G478" s="390">
        <f t="shared" si="2"/>
        <v>0</v>
      </c>
    </row>
    <row r="479" spans="2:7" ht="28">
      <c r="B479" s="105" t="s">
        <v>652</v>
      </c>
      <c r="C479" s="269" t="s">
        <v>653</v>
      </c>
      <c r="D479" s="252" t="s">
        <v>1</v>
      </c>
      <c r="E479" s="399">
        <v>2</v>
      </c>
      <c r="F479" s="173">
        <v>0</v>
      </c>
      <c r="G479" s="390">
        <f t="shared" si="2"/>
        <v>0</v>
      </c>
    </row>
    <row r="480" spans="2:7" ht="14">
      <c r="B480" s="105" t="s">
        <v>654</v>
      </c>
      <c r="C480" s="269" t="s">
        <v>655</v>
      </c>
      <c r="D480" s="252" t="s">
        <v>1</v>
      </c>
      <c r="E480" s="399">
        <v>3</v>
      </c>
      <c r="F480" s="173">
        <v>0</v>
      </c>
      <c r="G480" s="390">
        <f t="shared" si="2"/>
        <v>0</v>
      </c>
    </row>
    <row r="481" spans="2:7" ht="14">
      <c r="B481" s="105" t="s">
        <v>656</v>
      </c>
      <c r="C481" s="269" t="s">
        <v>657</v>
      </c>
      <c r="D481" s="252" t="s">
        <v>1</v>
      </c>
      <c r="E481" s="399">
        <v>2</v>
      </c>
      <c r="F481" s="173">
        <v>0</v>
      </c>
      <c r="G481" s="390">
        <f t="shared" si="2"/>
        <v>0</v>
      </c>
    </row>
    <row r="482" spans="2:7" ht="14">
      <c r="B482" s="105" t="s">
        <v>658</v>
      </c>
      <c r="C482" s="269" t="s">
        <v>659</v>
      </c>
      <c r="D482" s="252" t="s">
        <v>1</v>
      </c>
      <c r="E482" s="399">
        <v>1</v>
      </c>
      <c r="F482" s="173">
        <v>0</v>
      </c>
      <c r="G482" s="390">
        <f t="shared" si="2"/>
        <v>0</v>
      </c>
    </row>
    <row r="483" spans="2:7" ht="28">
      <c r="B483" s="105" t="s">
        <v>660</v>
      </c>
      <c r="C483" s="269" t="s">
        <v>661</v>
      </c>
      <c r="D483" s="252" t="s">
        <v>1</v>
      </c>
      <c r="E483" s="399">
        <v>1</v>
      </c>
      <c r="F483" s="173">
        <v>0</v>
      </c>
      <c r="G483" s="390">
        <f t="shared" si="2"/>
        <v>0</v>
      </c>
    </row>
    <row r="484" spans="2:7" ht="14">
      <c r="B484" s="105" t="s">
        <v>662</v>
      </c>
      <c r="C484" s="269" t="s">
        <v>663</v>
      </c>
      <c r="D484" s="252" t="s">
        <v>1</v>
      </c>
      <c r="E484" s="399">
        <v>1</v>
      </c>
      <c r="F484" s="173">
        <v>0</v>
      </c>
      <c r="G484" s="390">
        <f t="shared" si="2"/>
        <v>0</v>
      </c>
    </row>
    <row r="485" spans="2:7" ht="14">
      <c r="B485" s="105" t="s">
        <v>664</v>
      </c>
      <c r="C485" s="269" t="s">
        <v>665</v>
      </c>
      <c r="D485" s="252" t="s">
        <v>1</v>
      </c>
      <c r="E485" s="399">
        <v>4</v>
      </c>
      <c r="F485" s="173">
        <v>0</v>
      </c>
      <c r="G485" s="390">
        <f t="shared" si="2"/>
        <v>0</v>
      </c>
    </row>
    <row r="486" spans="2:7" ht="14">
      <c r="B486" s="105" t="s">
        <v>666</v>
      </c>
      <c r="C486" s="269" t="s">
        <v>667</v>
      </c>
      <c r="D486" s="252" t="s">
        <v>1</v>
      </c>
      <c r="E486" s="399">
        <v>4</v>
      </c>
      <c r="F486" s="173">
        <v>0</v>
      </c>
      <c r="G486" s="390">
        <f t="shared" si="2"/>
        <v>0</v>
      </c>
    </row>
    <row r="487" spans="2:7" ht="14">
      <c r="B487" s="105" t="s">
        <v>668</v>
      </c>
      <c r="C487" s="269" t="s">
        <v>669</v>
      </c>
      <c r="D487" s="252" t="s">
        <v>1</v>
      </c>
      <c r="E487" s="399">
        <v>1</v>
      </c>
      <c r="F487" s="173">
        <v>0</v>
      </c>
      <c r="G487" s="390">
        <f t="shared" si="2"/>
        <v>0</v>
      </c>
    </row>
    <row r="488" spans="2:7" ht="28">
      <c r="B488" s="105" t="s">
        <v>670</v>
      </c>
      <c r="C488" s="269" t="s">
        <v>671</v>
      </c>
      <c r="D488" s="252" t="s">
        <v>1</v>
      </c>
      <c r="E488" s="399">
        <v>1</v>
      </c>
      <c r="F488" s="173">
        <v>0</v>
      </c>
      <c r="G488" s="390">
        <f t="shared" si="2"/>
        <v>0</v>
      </c>
    </row>
    <row r="489" spans="2:7" ht="28">
      <c r="B489" s="105" t="s">
        <v>672</v>
      </c>
      <c r="C489" s="269" t="s">
        <v>673</v>
      </c>
      <c r="D489" s="252" t="s">
        <v>1</v>
      </c>
      <c r="E489" s="399">
        <v>2</v>
      </c>
      <c r="F489" s="173">
        <v>0</v>
      </c>
      <c r="G489" s="390">
        <f t="shared" si="2"/>
        <v>0</v>
      </c>
    </row>
    <row r="490" spans="2:7" ht="14">
      <c r="B490" s="105" t="s">
        <v>674</v>
      </c>
      <c r="C490" s="269" t="s">
        <v>675</v>
      </c>
      <c r="D490" s="252" t="s">
        <v>1</v>
      </c>
      <c r="E490" s="399">
        <v>5</v>
      </c>
      <c r="F490" s="173">
        <v>0</v>
      </c>
      <c r="G490" s="390">
        <f t="shared" si="2"/>
        <v>0</v>
      </c>
    </row>
    <row r="491" spans="2:7" ht="28">
      <c r="B491" s="105" t="s">
        <v>676</v>
      </c>
      <c r="C491" s="269" t="s">
        <v>677</v>
      </c>
      <c r="D491" s="252" t="s">
        <v>1</v>
      </c>
      <c r="E491" s="399">
        <v>1</v>
      </c>
      <c r="F491" s="173">
        <v>0</v>
      </c>
      <c r="G491" s="390">
        <f t="shared" si="2"/>
        <v>0</v>
      </c>
    </row>
    <row r="492" spans="2:7" ht="14">
      <c r="B492" s="105" t="s">
        <v>678</v>
      </c>
      <c r="C492" s="269" t="s">
        <v>679</v>
      </c>
      <c r="D492" s="252" t="s">
        <v>1</v>
      </c>
      <c r="E492" s="399">
        <v>1</v>
      </c>
      <c r="F492" s="173">
        <v>0</v>
      </c>
      <c r="G492" s="390">
        <f t="shared" si="2"/>
        <v>0</v>
      </c>
    </row>
    <row r="493" spans="2:7">
      <c r="B493" s="105"/>
      <c r="C493" s="404"/>
      <c r="D493" s="252"/>
      <c r="E493" s="399"/>
      <c r="F493" s="176"/>
      <c r="G493" s="177"/>
    </row>
    <row r="494" spans="2:7">
      <c r="B494" s="105" t="s">
        <v>250</v>
      </c>
      <c r="C494" s="405" t="s">
        <v>300</v>
      </c>
      <c r="D494" s="252"/>
      <c r="E494" s="15"/>
      <c r="F494" s="176"/>
      <c r="G494" s="177"/>
    </row>
    <row r="495" spans="2:7">
      <c r="B495" s="105"/>
      <c r="C495" s="406"/>
      <c r="D495" s="252"/>
      <c r="E495" s="15"/>
      <c r="F495" s="176"/>
      <c r="G495" s="177"/>
    </row>
    <row r="496" spans="2:7" ht="28">
      <c r="B496" s="105" t="s">
        <v>680</v>
      </c>
      <c r="C496" s="269" t="s">
        <v>681</v>
      </c>
      <c r="D496" s="252" t="s">
        <v>1</v>
      </c>
      <c r="E496" s="399">
        <v>1</v>
      </c>
      <c r="F496" s="173">
        <v>0</v>
      </c>
      <c r="G496" s="390">
        <f t="shared" ref="G496:G511" si="3">F496*E496</f>
        <v>0</v>
      </c>
    </row>
    <row r="497" spans="2:7" ht="28">
      <c r="B497" s="105" t="s">
        <v>682</v>
      </c>
      <c r="C497" s="269" t="s">
        <v>683</v>
      </c>
      <c r="D497" s="252" t="s">
        <v>1</v>
      </c>
      <c r="E497" s="399">
        <v>2</v>
      </c>
      <c r="F497" s="173">
        <v>0</v>
      </c>
      <c r="G497" s="390">
        <f t="shared" si="3"/>
        <v>0</v>
      </c>
    </row>
    <row r="498" spans="2:7" ht="28">
      <c r="B498" s="105" t="s">
        <v>684</v>
      </c>
      <c r="C498" s="269" t="s">
        <v>685</v>
      </c>
      <c r="D498" s="252" t="s">
        <v>1</v>
      </c>
      <c r="E498" s="399">
        <v>6</v>
      </c>
      <c r="F498" s="173">
        <v>0</v>
      </c>
      <c r="G498" s="390">
        <f t="shared" si="3"/>
        <v>0</v>
      </c>
    </row>
    <row r="499" spans="2:7" ht="28">
      <c r="B499" s="105" t="s">
        <v>686</v>
      </c>
      <c r="C499" s="269" t="s">
        <v>687</v>
      </c>
      <c r="D499" s="252" t="s">
        <v>1</v>
      </c>
      <c r="E499" s="399">
        <v>4</v>
      </c>
      <c r="F499" s="173">
        <v>0</v>
      </c>
      <c r="G499" s="390">
        <f t="shared" si="3"/>
        <v>0</v>
      </c>
    </row>
    <row r="500" spans="2:7" ht="14">
      <c r="B500" s="105" t="s">
        <v>688</v>
      </c>
      <c r="C500" s="269" t="s">
        <v>689</v>
      </c>
      <c r="D500" s="252" t="s">
        <v>1</v>
      </c>
      <c r="E500" s="399">
        <v>0.95</v>
      </c>
      <c r="F500" s="173">
        <v>0</v>
      </c>
      <c r="G500" s="390">
        <f t="shared" si="3"/>
        <v>0</v>
      </c>
    </row>
    <row r="501" spans="2:7" ht="28">
      <c r="B501" s="105" t="s">
        <v>690</v>
      </c>
      <c r="C501" s="269" t="s">
        <v>691</v>
      </c>
      <c r="D501" s="252" t="s">
        <v>1</v>
      </c>
      <c r="E501" s="399">
        <v>19</v>
      </c>
      <c r="F501" s="173">
        <v>0</v>
      </c>
      <c r="G501" s="390">
        <f t="shared" si="3"/>
        <v>0</v>
      </c>
    </row>
    <row r="502" spans="2:7" ht="14">
      <c r="B502" s="105" t="s">
        <v>692</v>
      </c>
      <c r="C502" s="269" t="s">
        <v>693</v>
      </c>
      <c r="D502" s="252" t="s">
        <v>1</v>
      </c>
      <c r="E502" s="399">
        <v>0.32</v>
      </c>
      <c r="F502" s="173">
        <v>0</v>
      </c>
      <c r="G502" s="390">
        <f t="shared" si="3"/>
        <v>0</v>
      </c>
    </row>
    <row r="503" spans="2:7" ht="14">
      <c r="B503" s="105" t="s">
        <v>694</v>
      </c>
      <c r="C503" s="269" t="s">
        <v>695</v>
      </c>
      <c r="D503" s="252" t="s">
        <v>1</v>
      </c>
      <c r="E503" s="399">
        <v>5</v>
      </c>
      <c r="F503" s="173">
        <v>0</v>
      </c>
      <c r="G503" s="390">
        <f t="shared" si="3"/>
        <v>0</v>
      </c>
    </row>
    <row r="504" spans="2:7" ht="14">
      <c r="B504" s="105" t="s">
        <v>696</v>
      </c>
      <c r="C504" s="269" t="s">
        <v>697</v>
      </c>
      <c r="D504" s="252" t="s">
        <v>1</v>
      </c>
      <c r="E504" s="399">
        <v>13.5</v>
      </c>
      <c r="F504" s="173">
        <v>0</v>
      </c>
      <c r="G504" s="390">
        <f t="shared" si="3"/>
        <v>0</v>
      </c>
    </row>
    <row r="505" spans="2:7" ht="14">
      <c r="B505" s="105" t="s">
        <v>698</v>
      </c>
      <c r="C505" s="269" t="s">
        <v>699</v>
      </c>
      <c r="D505" s="252" t="s">
        <v>1</v>
      </c>
      <c r="E505" s="399">
        <v>2</v>
      </c>
      <c r="F505" s="173">
        <v>0</v>
      </c>
      <c r="G505" s="390">
        <f t="shared" si="3"/>
        <v>0</v>
      </c>
    </row>
    <row r="506" spans="2:7" ht="14">
      <c r="B506" s="105" t="s">
        <v>700</v>
      </c>
      <c r="C506" s="269" t="s">
        <v>701</v>
      </c>
      <c r="D506" s="252" t="s">
        <v>1</v>
      </c>
      <c r="E506" s="399">
        <v>33</v>
      </c>
      <c r="F506" s="173">
        <v>0</v>
      </c>
      <c r="G506" s="390">
        <f t="shared" si="3"/>
        <v>0</v>
      </c>
    </row>
    <row r="507" spans="2:7" ht="28">
      <c r="B507" s="105" t="s">
        <v>702</v>
      </c>
      <c r="C507" s="269" t="s">
        <v>703</v>
      </c>
      <c r="D507" s="252" t="s">
        <v>1</v>
      </c>
      <c r="E507" s="399">
        <v>1</v>
      </c>
      <c r="F507" s="173">
        <v>0</v>
      </c>
      <c r="G507" s="390">
        <f t="shared" si="3"/>
        <v>0</v>
      </c>
    </row>
    <row r="508" spans="2:7" ht="28">
      <c r="B508" s="105" t="s">
        <v>704</v>
      </c>
      <c r="C508" s="269" t="s">
        <v>705</v>
      </c>
      <c r="D508" s="252" t="s">
        <v>1</v>
      </c>
      <c r="E508" s="399">
        <v>2</v>
      </c>
      <c r="F508" s="173">
        <v>0</v>
      </c>
      <c r="G508" s="390">
        <f t="shared" si="3"/>
        <v>0</v>
      </c>
    </row>
    <row r="509" spans="2:7" ht="28">
      <c r="B509" s="105" t="s">
        <v>706</v>
      </c>
      <c r="C509" s="269" t="s">
        <v>707</v>
      </c>
      <c r="D509" s="252" t="s">
        <v>1</v>
      </c>
      <c r="E509" s="399">
        <v>6</v>
      </c>
      <c r="F509" s="173">
        <v>0</v>
      </c>
      <c r="G509" s="390">
        <f t="shared" si="3"/>
        <v>0</v>
      </c>
    </row>
    <row r="510" spans="2:7" ht="28">
      <c r="B510" s="105" t="s">
        <v>708</v>
      </c>
      <c r="C510" s="269" t="s">
        <v>709</v>
      </c>
      <c r="D510" s="252" t="s">
        <v>1</v>
      </c>
      <c r="E510" s="399">
        <v>5</v>
      </c>
      <c r="F510" s="173">
        <v>0</v>
      </c>
      <c r="G510" s="390">
        <f t="shared" si="3"/>
        <v>0</v>
      </c>
    </row>
    <row r="511" spans="2:7" ht="28">
      <c r="B511" s="105" t="s">
        <v>710</v>
      </c>
      <c r="C511" s="269" t="s">
        <v>711</v>
      </c>
      <c r="D511" s="252" t="s">
        <v>1</v>
      </c>
      <c r="E511" s="399">
        <v>20</v>
      </c>
      <c r="F511" s="173">
        <v>0</v>
      </c>
      <c r="G511" s="390">
        <f t="shared" si="3"/>
        <v>0</v>
      </c>
    </row>
    <row r="512" spans="2:7">
      <c r="B512" s="246"/>
      <c r="C512" s="43"/>
      <c r="D512" s="252"/>
      <c r="E512" s="399"/>
      <c r="F512" s="176"/>
      <c r="G512" s="177"/>
    </row>
    <row r="513" spans="2:7" ht="14">
      <c r="B513" s="246" t="s">
        <v>251</v>
      </c>
      <c r="C513" s="398" t="s">
        <v>712</v>
      </c>
      <c r="E513" s="402"/>
      <c r="F513" s="179"/>
      <c r="G513" s="387"/>
    </row>
    <row r="514" spans="2:7">
      <c r="B514" s="246"/>
      <c r="C514" s="407"/>
      <c r="E514" s="402"/>
      <c r="F514" s="179"/>
      <c r="G514" s="387"/>
    </row>
    <row r="515" spans="2:7" ht="14">
      <c r="B515" s="246" t="s">
        <v>713</v>
      </c>
      <c r="C515" s="404" t="s">
        <v>714</v>
      </c>
      <c r="D515" s="287" t="s">
        <v>74</v>
      </c>
      <c r="E515" s="402">
        <v>10</v>
      </c>
      <c r="F515" s="173">
        <v>0</v>
      </c>
      <c r="G515" s="390">
        <f>F515*E515</f>
        <v>0</v>
      </c>
    </row>
    <row r="516" spans="2:7">
      <c r="B516" s="246"/>
      <c r="C516" s="408"/>
      <c r="E516" s="402"/>
      <c r="F516" s="179"/>
      <c r="G516" s="387"/>
    </row>
    <row r="517" spans="2:7" ht="14">
      <c r="B517" s="246" t="s">
        <v>252</v>
      </c>
      <c r="C517" s="398" t="s">
        <v>715</v>
      </c>
      <c r="E517" s="402"/>
      <c r="F517" s="179"/>
      <c r="G517" s="387"/>
    </row>
    <row r="518" spans="2:7">
      <c r="B518" s="246"/>
      <c r="C518" s="407"/>
      <c r="E518" s="402"/>
      <c r="F518" s="179"/>
      <c r="G518" s="387"/>
    </row>
    <row r="519" spans="2:7" ht="14">
      <c r="B519" s="246" t="s">
        <v>716</v>
      </c>
      <c r="C519" s="408" t="s">
        <v>717</v>
      </c>
      <c r="D519" s="287" t="s">
        <v>1</v>
      </c>
      <c r="E519" s="402">
        <v>38</v>
      </c>
      <c r="F519" s="173">
        <v>0</v>
      </c>
      <c r="G519" s="390">
        <f>F519*E519</f>
        <v>0</v>
      </c>
    </row>
    <row r="520" spans="2:7" s="77" customFormat="1" ht="98">
      <c r="B520" s="246" t="s">
        <v>253</v>
      </c>
      <c r="C520" s="92" t="s">
        <v>1481</v>
      </c>
      <c r="D520" s="63" t="s">
        <v>104</v>
      </c>
      <c r="E520" s="64">
        <v>4</v>
      </c>
      <c r="F520" s="173">
        <v>0</v>
      </c>
      <c r="G520" s="181">
        <f>F520*E520</f>
        <v>0</v>
      </c>
    </row>
    <row r="521" spans="2:7">
      <c r="B521" s="238"/>
      <c r="C521" s="341"/>
      <c r="D521" s="357"/>
      <c r="E521" s="386"/>
      <c r="F521" s="179"/>
      <c r="G521" s="387"/>
    </row>
    <row r="522" spans="2:7" ht="14">
      <c r="B522" s="409"/>
      <c r="C522" s="410" t="s">
        <v>718</v>
      </c>
      <c r="D522" s="411"/>
      <c r="E522" s="410"/>
      <c r="F522" s="182"/>
      <c r="G522" s="412">
        <f>SUM(G421:G520)</f>
        <v>0</v>
      </c>
    </row>
    <row r="523" spans="2:7">
      <c r="B523" s="253"/>
      <c r="C523" s="247"/>
      <c r="D523" s="250"/>
      <c r="E523" s="249"/>
      <c r="F523" s="152"/>
      <c r="G523" s="149"/>
    </row>
    <row r="524" spans="2:7">
      <c r="B524" s="413"/>
      <c r="C524" s="43"/>
      <c r="D524" s="250"/>
      <c r="E524" s="414"/>
      <c r="F524" s="183"/>
      <c r="G524" s="415"/>
    </row>
    <row r="525" spans="2:7">
      <c r="B525" s="112" t="s">
        <v>141</v>
      </c>
      <c r="C525" s="71" t="s">
        <v>301</v>
      </c>
      <c r="D525" s="264"/>
      <c r="E525" s="71"/>
      <c r="F525" s="161"/>
      <c r="G525" s="265"/>
    </row>
    <row r="526" spans="2:7">
      <c r="B526" s="246"/>
      <c r="C526" s="286"/>
      <c r="D526" s="250"/>
      <c r="E526" s="249"/>
      <c r="F526" s="152"/>
      <c r="G526" s="149"/>
    </row>
    <row r="527" spans="2:7" ht="56">
      <c r="B527" s="246"/>
      <c r="C527" s="267" t="s">
        <v>207</v>
      </c>
      <c r="D527" s="250"/>
      <c r="E527" s="249"/>
      <c r="F527" s="152"/>
      <c r="G527" s="149"/>
    </row>
    <row r="528" spans="2:7" ht="56">
      <c r="B528" s="246"/>
      <c r="C528" s="267" t="s">
        <v>302</v>
      </c>
      <c r="D528" s="250"/>
      <c r="E528" s="249"/>
      <c r="F528" s="152"/>
      <c r="G528" s="149"/>
    </row>
    <row r="529" spans="2:7" ht="28">
      <c r="B529" s="246"/>
      <c r="C529" s="302" t="s">
        <v>465</v>
      </c>
      <c r="D529" s="250"/>
      <c r="E529" s="249"/>
      <c r="F529" s="152"/>
      <c r="G529" s="149"/>
    </row>
    <row r="530" spans="2:7" ht="14">
      <c r="B530" s="246"/>
      <c r="C530" s="302" t="s">
        <v>719</v>
      </c>
      <c r="D530" s="250"/>
      <c r="E530" s="249"/>
      <c r="F530" s="152"/>
      <c r="G530" s="149"/>
    </row>
    <row r="531" spans="2:7" ht="28">
      <c r="B531" s="246"/>
      <c r="C531" s="302" t="s">
        <v>720</v>
      </c>
      <c r="D531" s="250"/>
      <c r="E531" s="249"/>
      <c r="F531" s="152"/>
      <c r="G531" s="149"/>
    </row>
    <row r="532" spans="2:7" ht="28">
      <c r="B532" s="246"/>
      <c r="C532" s="267" t="s">
        <v>303</v>
      </c>
      <c r="D532" s="250"/>
      <c r="E532" s="249"/>
      <c r="F532" s="152"/>
      <c r="G532" s="149"/>
    </row>
    <row r="533" spans="2:7">
      <c r="B533" s="246"/>
      <c r="C533" s="267"/>
      <c r="D533" s="250"/>
      <c r="E533" s="249"/>
      <c r="F533" s="152"/>
      <c r="G533" s="149"/>
    </row>
    <row r="534" spans="2:7" ht="42">
      <c r="B534" s="246"/>
      <c r="C534" s="267" t="s">
        <v>304</v>
      </c>
      <c r="D534" s="250"/>
      <c r="E534" s="249"/>
      <c r="F534" s="152"/>
      <c r="G534" s="149"/>
    </row>
    <row r="535" spans="2:7" ht="70">
      <c r="B535" s="246"/>
      <c r="C535" s="267" t="s">
        <v>305</v>
      </c>
      <c r="D535" s="250"/>
      <c r="E535" s="249"/>
      <c r="F535" s="152"/>
      <c r="G535" s="149"/>
    </row>
    <row r="536" spans="2:7" ht="28">
      <c r="B536" s="246"/>
      <c r="C536" s="267" t="s">
        <v>306</v>
      </c>
      <c r="D536" s="250"/>
      <c r="E536" s="249"/>
      <c r="F536" s="152"/>
      <c r="G536" s="149"/>
    </row>
    <row r="537" spans="2:7" ht="28">
      <c r="B537" s="246"/>
      <c r="C537" s="267" t="s">
        <v>307</v>
      </c>
      <c r="D537" s="250"/>
      <c r="E537" s="249"/>
      <c r="F537" s="152"/>
      <c r="G537" s="149"/>
    </row>
    <row r="538" spans="2:7" ht="42">
      <c r="B538" s="246"/>
      <c r="C538" s="267" t="s">
        <v>308</v>
      </c>
      <c r="D538" s="250"/>
      <c r="E538" s="249"/>
      <c r="F538" s="152"/>
      <c r="G538" s="149"/>
    </row>
    <row r="539" spans="2:7">
      <c r="C539" s="269"/>
      <c r="D539" s="250"/>
      <c r="E539" s="249"/>
      <c r="F539" s="152"/>
      <c r="G539" s="149"/>
    </row>
    <row r="540" spans="2:7" ht="84">
      <c r="B540" s="120">
        <v>1</v>
      </c>
      <c r="C540" s="43" t="s">
        <v>309</v>
      </c>
      <c r="D540" s="250"/>
      <c r="E540" s="249"/>
      <c r="F540" s="152"/>
      <c r="G540" s="149"/>
    </row>
    <row r="541" spans="2:7">
      <c r="B541" s="253"/>
      <c r="C541" s="43"/>
      <c r="D541" s="252"/>
      <c r="E541" s="23"/>
      <c r="F541" s="184"/>
      <c r="G541" s="416"/>
    </row>
    <row r="542" spans="2:7" ht="30">
      <c r="B542" s="105" t="s">
        <v>227</v>
      </c>
      <c r="C542" s="18" t="s">
        <v>721</v>
      </c>
      <c r="D542" s="252"/>
      <c r="E542" s="252"/>
      <c r="F542" s="175"/>
      <c r="G542" s="375"/>
    </row>
    <row r="543" spans="2:7" ht="28">
      <c r="B543" s="105"/>
      <c r="C543" s="269" t="s">
        <v>1667</v>
      </c>
      <c r="D543" s="252"/>
      <c r="E543" s="252"/>
      <c r="F543" s="174"/>
      <c r="G543" s="375"/>
    </row>
    <row r="544" spans="2:7" ht="14">
      <c r="B544" s="105"/>
      <c r="C544" s="269" t="s">
        <v>722</v>
      </c>
      <c r="D544" s="252"/>
      <c r="E544" s="252"/>
      <c r="F544" s="175"/>
      <c r="G544" s="375"/>
    </row>
    <row r="545" spans="2:7" ht="14">
      <c r="B545" s="105"/>
      <c r="C545" s="269" t="s">
        <v>602</v>
      </c>
      <c r="D545" s="417"/>
      <c r="E545" s="252"/>
      <c r="F545" s="175"/>
      <c r="G545" s="375"/>
    </row>
    <row r="546" spans="2:7" ht="28">
      <c r="B546" s="105"/>
      <c r="C546" s="269" t="s">
        <v>626</v>
      </c>
      <c r="D546" s="252"/>
      <c r="E546" s="252"/>
      <c r="F546" s="175"/>
      <c r="G546" s="375"/>
    </row>
    <row r="547" spans="2:7" ht="14">
      <c r="B547" s="105"/>
      <c r="C547" s="269" t="s">
        <v>723</v>
      </c>
      <c r="D547" s="250" t="s">
        <v>74</v>
      </c>
      <c r="E547" s="354">
        <v>66</v>
      </c>
      <c r="F547" s="173">
        <v>0</v>
      </c>
      <c r="G547" s="130">
        <f>E547*F547</f>
        <v>0</v>
      </c>
    </row>
    <row r="548" spans="2:7">
      <c r="B548" s="246"/>
      <c r="C548" s="43"/>
      <c r="D548" s="252"/>
      <c r="E548" s="252"/>
      <c r="F548" s="175"/>
      <c r="G548" s="375"/>
    </row>
    <row r="549" spans="2:7" ht="16">
      <c r="B549" s="105" t="s">
        <v>231</v>
      </c>
      <c r="C549" s="18" t="s">
        <v>724</v>
      </c>
      <c r="D549" s="417"/>
      <c r="E549" s="252"/>
      <c r="F549" s="174"/>
      <c r="G549" s="375"/>
    </row>
    <row r="550" spans="2:7" ht="28">
      <c r="B550" s="105"/>
      <c r="C550" s="269" t="s">
        <v>725</v>
      </c>
      <c r="D550" s="252"/>
      <c r="E550" s="252"/>
      <c r="F550" s="175"/>
      <c r="G550" s="375"/>
    </row>
    <row r="551" spans="2:7" ht="14">
      <c r="B551" s="105"/>
      <c r="C551" s="269" t="s">
        <v>726</v>
      </c>
      <c r="D551" s="252"/>
      <c r="E551" s="252"/>
      <c r="F551" s="175"/>
      <c r="G551" s="375"/>
    </row>
    <row r="552" spans="2:7" ht="14">
      <c r="B552" s="105"/>
      <c r="C552" s="269" t="s">
        <v>625</v>
      </c>
      <c r="D552" s="252"/>
      <c r="E552" s="252"/>
      <c r="F552" s="175"/>
      <c r="G552" s="375"/>
    </row>
    <row r="553" spans="2:7" ht="28">
      <c r="B553" s="105"/>
      <c r="C553" s="269" t="s">
        <v>727</v>
      </c>
      <c r="D553" s="250" t="s">
        <v>74</v>
      </c>
      <c r="E553" s="354">
        <v>3</v>
      </c>
      <c r="F553" s="173">
        <v>0</v>
      </c>
      <c r="G553" s="130">
        <f>E553*F553</f>
        <v>0</v>
      </c>
    </row>
    <row r="554" spans="2:7">
      <c r="B554" s="105"/>
      <c r="C554" s="269"/>
      <c r="D554" s="252"/>
      <c r="E554" s="252"/>
      <c r="F554" s="175"/>
      <c r="G554" s="375"/>
    </row>
    <row r="555" spans="2:7" ht="16">
      <c r="B555" s="105" t="s">
        <v>232</v>
      </c>
      <c r="C555" s="18" t="s">
        <v>728</v>
      </c>
      <c r="D555" s="252"/>
      <c r="E555" s="252"/>
      <c r="F555" s="175"/>
      <c r="G555" s="375"/>
    </row>
    <row r="556" spans="2:7" ht="42">
      <c r="B556" s="105"/>
      <c r="C556" s="269" t="s">
        <v>1517</v>
      </c>
      <c r="D556" s="252"/>
      <c r="E556" s="252"/>
      <c r="F556" s="175"/>
      <c r="G556" s="375"/>
    </row>
    <row r="557" spans="2:7" ht="14">
      <c r="B557" s="105"/>
      <c r="C557" s="269" t="s">
        <v>726</v>
      </c>
      <c r="D557" s="417"/>
      <c r="E557" s="252"/>
      <c r="F557" s="175"/>
      <c r="G557" s="375"/>
    </row>
    <row r="558" spans="2:7" ht="28">
      <c r="B558" s="105"/>
      <c r="C558" s="269" t="s">
        <v>626</v>
      </c>
      <c r="D558" s="250" t="s">
        <v>74</v>
      </c>
      <c r="E558" s="354">
        <v>39.6</v>
      </c>
      <c r="F558" s="173">
        <v>0</v>
      </c>
      <c r="G558" s="130">
        <f>E558*F558</f>
        <v>0</v>
      </c>
    </row>
    <row r="559" spans="2:7">
      <c r="B559" s="105"/>
      <c r="C559" s="269"/>
      <c r="D559" s="252"/>
      <c r="E559" s="252"/>
      <c r="F559" s="175"/>
      <c r="G559" s="375"/>
    </row>
    <row r="560" spans="2:7" ht="14">
      <c r="B560" s="105" t="s">
        <v>250</v>
      </c>
      <c r="C560" s="269" t="s">
        <v>729</v>
      </c>
      <c r="D560" s="252"/>
      <c r="E560" s="252"/>
      <c r="F560" s="175"/>
      <c r="G560" s="375"/>
    </row>
    <row r="561" spans="2:7" ht="42">
      <c r="B561" s="105"/>
      <c r="C561" s="269" t="s">
        <v>730</v>
      </c>
      <c r="D561" s="250" t="s">
        <v>74</v>
      </c>
      <c r="E561" s="354">
        <v>28</v>
      </c>
      <c r="F561" s="173">
        <v>0</v>
      </c>
      <c r="G561" s="130">
        <f>E561*F561</f>
        <v>0</v>
      </c>
    </row>
    <row r="562" spans="2:7">
      <c r="B562" s="105"/>
      <c r="C562" s="269"/>
      <c r="D562" s="252"/>
      <c r="E562" s="252"/>
      <c r="F562" s="175"/>
      <c r="G562" s="375"/>
    </row>
    <row r="563" spans="2:7" ht="16">
      <c r="B563" s="105" t="s">
        <v>251</v>
      </c>
      <c r="C563" s="18" t="s">
        <v>731</v>
      </c>
      <c r="D563" s="252"/>
      <c r="E563" s="252"/>
      <c r="F563" s="175"/>
      <c r="G563" s="375"/>
    </row>
    <row r="564" spans="2:7" ht="14">
      <c r="C564" s="269" t="s">
        <v>732</v>
      </c>
      <c r="D564" s="252"/>
      <c r="E564" s="252"/>
      <c r="F564" s="175"/>
      <c r="G564" s="375"/>
    </row>
    <row r="565" spans="2:7">
      <c r="C565" s="269"/>
      <c r="D565" s="252"/>
      <c r="E565" s="252"/>
      <c r="F565" s="175"/>
      <c r="G565" s="375"/>
    </row>
    <row r="566" spans="2:7" ht="112">
      <c r="B566" s="120">
        <v>2</v>
      </c>
      <c r="C566" s="43" t="s">
        <v>1515</v>
      </c>
      <c r="D566" s="250" t="s">
        <v>104</v>
      </c>
      <c r="E566" s="354">
        <v>39.700000000000003</v>
      </c>
      <c r="F566" s="173">
        <v>0</v>
      </c>
      <c r="G566" s="130">
        <f>E566*F566</f>
        <v>0</v>
      </c>
    </row>
    <row r="567" spans="2:7">
      <c r="B567" s="253"/>
      <c r="C567" s="43"/>
      <c r="D567" s="250"/>
      <c r="E567" s="249"/>
      <c r="F567" s="152"/>
      <c r="G567" s="149"/>
    </row>
    <row r="568" spans="2:7" ht="14">
      <c r="B568" s="45"/>
      <c r="C568" s="46" t="s">
        <v>311</v>
      </c>
      <c r="D568" s="373"/>
      <c r="E568" s="345"/>
      <c r="F568" s="170"/>
      <c r="G568" s="150">
        <f>SUM(G540:G566)</f>
        <v>0</v>
      </c>
    </row>
    <row r="569" spans="2:7">
      <c r="C569" s="43"/>
      <c r="D569" s="250"/>
      <c r="E569" s="249"/>
      <c r="F569" s="152"/>
      <c r="G569" s="149"/>
    </row>
    <row r="570" spans="2:7">
      <c r="C570" s="43"/>
      <c r="D570" s="250"/>
      <c r="E570" s="249"/>
      <c r="F570" s="152"/>
      <c r="G570" s="149"/>
    </row>
    <row r="571" spans="2:7" ht="14">
      <c r="B571" s="51" t="s">
        <v>189</v>
      </c>
      <c r="C571" s="255" t="s">
        <v>190</v>
      </c>
      <c r="D571" s="250"/>
      <c r="E571" s="249"/>
      <c r="F571" s="152"/>
      <c r="G571" s="149"/>
    </row>
    <row r="572" spans="2:7">
      <c r="C572" s="43"/>
      <c r="D572" s="256"/>
      <c r="E572" s="249"/>
      <c r="F572" s="152"/>
      <c r="G572" s="149"/>
    </row>
    <row r="573" spans="2:7">
      <c r="B573" s="264" t="s">
        <v>101</v>
      </c>
      <c r="C573" s="264" t="s">
        <v>1649</v>
      </c>
      <c r="D573" s="264"/>
      <c r="E573" s="264"/>
      <c r="F573" s="185"/>
      <c r="G573" s="418"/>
    </row>
    <row r="574" spans="2:7">
      <c r="B574" s="253"/>
      <c r="C574" s="43"/>
      <c r="D574" s="250"/>
      <c r="E574" s="249"/>
      <c r="F574" s="152"/>
      <c r="G574" s="149"/>
    </row>
    <row r="575" spans="2:7" ht="14">
      <c r="B575" s="253"/>
      <c r="C575" s="267" t="s">
        <v>215</v>
      </c>
      <c r="D575" s="250"/>
      <c r="E575" s="249"/>
      <c r="F575" s="152"/>
      <c r="G575" s="149"/>
    </row>
    <row r="576" spans="2:7">
      <c r="B576" s="253"/>
      <c r="C576" s="267"/>
      <c r="D576" s="250"/>
      <c r="E576" s="249"/>
      <c r="F576" s="152"/>
      <c r="G576" s="149"/>
    </row>
    <row r="577" spans="2:7" ht="28">
      <c r="B577" s="253"/>
      <c r="C577" s="267" t="s">
        <v>312</v>
      </c>
      <c r="D577" s="250"/>
      <c r="E577" s="249"/>
      <c r="F577" s="152"/>
      <c r="G577" s="149"/>
    </row>
    <row r="578" spans="2:7" ht="28">
      <c r="B578" s="253"/>
      <c r="C578" s="267" t="s">
        <v>313</v>
      </c>
      <c r="D578" s="250"/>
      <c r="E578" s="249"/>
      <c r="F578" s="152"/>
      <c r="G578" s="149"/>
    </row>
    <row r="579" spans="2:7" ht="42">
      <c r="B579" s="253"/>
      <c r="C579" s="267" t="s">
        <v>314</v>
      </c>
      <c r="D579" s="250"/>
      <c r="E579" s="249"/>
      <c r="F579" s="152"/>
      <c r="G579" s="149"/>
    </row>
    <row r="580" spans="2:7" ht="28">
      <c r="B580" s="253"/>
      <c r="C580" s="267" t="s">
        <v>291</v>
      </c>
      <c r="D580" s="250"/>
      <c r="E580" s="249"/>
      <c r="F580" s="152"/>
      <c r="G580" s="149"/>
    </row>
    <row r="581" spans="2:7" ht="14">
      <c r="B581" s="253"/>
      <c r="C581" s="302" t="s">
        <v>733</v>
      </c>
      <c r="D581" s="250"/>
      <c r="E581" s="249"/>
      <c r="F581" s="152"/>
      <c r="G581" s="149"/>
    </row>
    <row r="582" spans="2:7" ht="28">
      <c r="B582" s="253"/>
      <c r="C582" s="302" t="s">
        <v>734</v>
      </c>
      <c r="D582" s="250"/>
      <c r="E582" s="249"/>
      <c r="F582" s="152"/>
      <c r="G582" s="149"/>
    </row>
    <row r="583" spans="2:7" ht="42">
      <c r="B583" s="253"/>
      <c r="C583" s="302" t="s">
        <v>735</v>
      </c>
      <c r="D583" s="250"/>
      <c r="E583" s="249"/>
      <c r="F583" s="152"/>
      <c r="G583" s="149"/>
    </row>
    <row r="584" spans="2:7" ht="14">
      <c r="B584" s="253"/>
      <c r="C584" s="302" t="s">
        <v>617</v>
      </c>
      <c r="D584" s="250"/>
      <c r="E584" s="249"/>
      <c r="F584" s="152"/>
      <c r="G584" s="149"/>
    </row>
    <row r="585" spans="2:7" ht="42">
      <c r="B585" s="253"/>
      <c r="C585" s="302" t="s">
        <v>736</v>
      </c>
      <c r="D585" s="250"/>
      <c r="E585" s="249"/>
      <c r="F585" s="152"/>
      <c r="G585" s="149"/>
    </row>
    <row r="586" spans="2:7" ht="28">
      <c r="B586" s="253"/>
      <c r="C586" s="302" t="s">
        <v>737</v>
      </c>
      <c r="D586" s="250"/>
      <c r="E586" s="249"/>
      <c r="F586" s="152"/>
      <c r="G586" s="149"/>
    </row>
    <row r="587" spans="2:7" ht="28">
      <c r="B587" s="253"/>
      <c r="C587" s="302" t="s">
        <v>578</v>
      </c>
      <c r="D587" s="250"/>
      <c r="E587" s="249"/>
      <c r="F587" s="152"/>
      <c r="G587" s="149"/>
    </row>
    <row r="588" spans="2:7" ht="14">
      <c r="B588" s="253"/>
      <c r="C588" s="302" t="s">
        <v>738</v>
      </c>
      <c r="D588" s="250"/>
      <c r="E588" s="249"/>
      <c r="F588" s="152"/>
      <c r="G588" s="149"/>
    </row>
    <row r="589" spans="2:7" ht="14">
      <c r="B589" s="253"/>
      <c r="C589" s="302" t="s">
        <v>739</v>
      </c>
      <c r="D589" s="250"/>
      <c r="E589" s="249"/>
      <c r="F589" s="152"/>
      <c r="G589" s="149"/>
    </row>
    <row r="590" spans="2:7" ht="14">
      <c r="B590" s="253"/>
      <c r="C590" s="302" t="s">
        <v>740</v>
      </c>
      <c r="D590" s="250"/>
      <c r="E590" s="249"/>
      <c r="F590" s="152"/>
      <c r="G590" s="149"/>
    </row>
    <row r="591" spans="2:7" ht="28">
      <c r="B591" s="253"/>
      <c r="C591" s="302" t="s">
        <v>741</v>
      </c>
      <c r="D591" s="250"/>
      <c r="E591" s="249"/>
      <c r="F591" s="152"/>
      <c r="G591" s="149"/>
    </row>
    <row r="592" spans="2:7" ht="42">
      <c r="B592" s="253"/>
      <c r="C592" s="267" t="s">
        <v>315</v>
      </c>
      <c r="D592" s="250"/>
      <c r="E592" s="249"/>
      <c r="F592" s="152"/>
      <c r="G592" s="149"/>
    </row>
    <row r="593" spans="2:7" ht="14">
      <c r="B593" s="253"/>
      <c r="C593" s="267" t="s">
        <v>316</v>
      </c>
      <c r="D593" s="250"/>
      <c r="E593" s="249"/>
      <c r="F593" s="152"/>
      <c r="G593" s="149"/>
    </row>
    <row r="594" spans="2:7" ht="28">
      <c r="B594" s="253"/>
      <c r="C594" s="302" t="s">
        <v>742</v>
      </c>
      <c r="D594" s="250"/>
      <c r="E594" s="249"/>
      <c r="F594" s="152"/>
      <c r="G594" s="149"/>
    </row>
    <row r="595" spans="2:7" ht="14">
      <c r="B595" s="253"/>
      <c r="C595" s="302" t="s">
        <v>743</v>
      </c>
      <c r="D595" s="250"/>
      <c r="E595" s="249"/>
      <c r="F595" s="152"/>
      <c r="G595" s="149"/>
    </row>
    <row r="596" spans="2:7" ht="28">
      <c r="B596" s="253"/>
      <c r="C596" s="302" t="s">
        <v>744</v>
      </c>
      <c r="D596" s="250"/>
      <c r="E596" s="249"/>
      <c r="F596" s="152"/>
      <c r="G596" s="149"/>
    </row>
    <row r="597" spans="2:7" ht="28">
      <c r="B597" s="253"/>
      <c r="C597" s="302" t="s">
        <v>745</v>
      </c>
      <c r="D597" s="250"/>
      <c r="E597" s="249"/>
      <c r="F597" s="152"/>
      <c r="G597" s="149"/>
    </row>
    <row r="598" spans="2:7" ht="56">
      <c r="B598" s="253"/>
      <c r="C598" s="267" t="s">
        <v>317</v>
      </c>
      <c r="D598" s="250"/>
      <c r="E598" s="249"/>
      <c r="F598" s="152"/>
      <c r="G598" s="149"/>
    </row>
    <row r="599" spans="2:7" ht="28">
      <c r="B599" s="253"/>
      <c r="C599" s="286" t="s">
        <v>318</v>
      </c>
      <c r="D599" s="250"/>
      <c r="E599" s="249"/>
      <c r="F599" s="152"/>
      <c r="G599" s="149"/>
    </row>
    <row r="600" spans="2:7" ht="56">
      <c r="B600" s="253"/>
      <c r="C600" s="419" t="s">
        <v>746</v>
      </c>
      <c r="D600" s="250"/>
      <c r="E600" s="249"/>
      <c r="F600" s="152"/>
      <c r="G600" s="149"/>
    </row>
    <row r="601" spans="2:7">
      <c r="B601" s="253"/>
      <c r="C601" s="420"/>
      <c r="D601" s="250"/>
      <c r="E601" s="249"/>
      <c r="F601" s="152"/>
      <c r="G601" s="149"/>
    </row>
    <row r="602" spans="2:7" ht="42">
      <c r="B602" s="128">
        <v>1</v>
      </c>
      <c r="C602" s="43" t="s">
        <v>319</v>
      </c>
      <c r="D602" s="250"/>
      <c r="E602" s="249"/>
      <c r="F602" s="152"/>
      <c r="G602" s="149"/>
    </row>
    <row r="603" spans="2:7" ht="70">
      <c r="C603" s="43" t="s">
        <v>747</v>
      </c>
      <c r="D603" s="250"/>
      <c r="E603" s="249"/>
      <c r="F603" s="152"/>
      <c r="G603" s="149"/>
    </row>
    <row r="604" spans="2:7" ht="42">
      <c r="C604" s="43" t="s">
        <v>748</v>
      </c>
      <c r="D604" s="250"/>
      <c r="E604" s="249"/>
      <c r="F604" s="152"/>
      <c r="G604" s="149"/>
    </row>
    <row r="605" spans="2:7" ht="42">
      <c r="B605" s="266"/>
      <c r="C605" s="43" t="s">
        <v>749</v>
      </c>
      <c r="D605" s="252"/>
      <c r="E605" s="249"/>
      <c r="F605" s="153"/>
      <c r="G605" s="268"/>
    </row>
    <row r="606" spans="2:7" ht="56">
      <c r="B606" s="128"/>
      <c r="C606" s="269" t="s">
        <v>750</v>
      </c>
      <c r="D606" s="252"/>
      <c r="E606" s="249"/>
      <c r="F606" s="153"/>
      <c r="G606" s="268"/>
    </row>
    <row r="607" spans="2:7" ht="28">
      <c r="B607" s="253"/>
      <c r="C607" s="421" t="s">
        <v>751</v>
      </c>
      <c r="D607" s="252"/>
      <c r="E607" s="249"/>
      <c r="F607" s="153"/>
      <c r="G607" s="268"/>
    </row>
    <row r="608" spans="2:7" ht="56">
      <c r="B608" s="253"/>
      <c r="C608" s="419" t="s">
        <v>752</v>
      </c>
      <c r="D608" s="250"/>
      <c r="E608" s="249"/>
      <c r="F608" s="152"/>
      <c r="G608" s="289"/>
    </row>
    <row r="609" spans="2:7" ht="14">
      <c r="B609" s="253"/>
      <c r="C609" s="419" t="s">
        <v>437</v>
      </c>
      <c r="D609" s="252"/>
      <c r="E609" s="249"/>
      <c r="F609" s="153" t="s">
        <v>1642</v>
      </c>
      <c r="G609" s="149">
        <f>'GO STAVBNO POHIŠTVO'!C4</f>
        <v>0</v>
      </c>
    </row>
    <row r="610" spans="2:7">
      <c r="B610" s="253"/>
      <c r="C610" s="43"/>
      <c r="D610" s="252"/>
      <c r="E610" s="249"/>
      <c r="F610" s="153"/>
      <c r="G610" s="268"/>
    </row>
    <row r="611" spans="2:7" ht="42">
      <c r="B611" s="128">
        <f>MAX($A$602:B610)+1</f>
        <v>2</v>
      </c>
      <c r="C611" s="43" t="s">
        <v>320</v>
      </c>
      <c r="D611" s="252"/>
      <c r="E611" s="249"/>
      <c r="F611" s="153"/>
      <c r="G611" s="268"/>
    </row>
    <row r="612" spans="2:7" ht="56">
      <c r="B612" s="253"/>
      <c r="C612" s="43" t="s">
        <v>321</v>
      </c>
      <c r="D612" s="252"/>
      <c r="E612" s="249"/>
      <c r="F612" s="153"/>
      <c r="G612" s="268"/>
    </row>
    <row r="613" spans="2:7" ht="42">
      <c r="B613" s="253"/>
      <c r="C613" s="43" t="s">
        <v>753</v>
      </c>
      <c r="D613" s="252"/>
      <c r="E613" s="249"/>
      <c r="F613" s="153"/>
      <c r="G613" s="268"/>
    </row>
    <row r="614" spans="2:7" ht="56">
      <c r="B614" s="253"/>
      <c r="C614" s="269" t="s">
        <v>750</v>
      </c>
      <c r="D614" s="252"/>
      <c r="E614" s="249"/>
      <c r="F614" s="153"/>
      <c r="G614" s="268"/>
    </row>
    <row r="615" spans="2:7" ht="56">
      <c r="B615" s="23"/>
      <c r="C615" s="419" t="s">
        <v>752</v>
      </c>
      <c r="D615" s="250"/>
      <c r="E615" s="249"/>
      <c r="F615" s="152"/>
      <c r="G615" s="289"/>
    </row>
    <row r="616" spans="2:7" ht="14">
      <c r="B616" s="23"/>
      <c r="C616" s="419" t="s">
        <v>437</v>
      </c>
      <c r="D616" s="252"/>
      <c r="E616" s="249"/>
      <c r="F616" s="153" t="s">
        <v>1642</v>
      </c>
      <c r="G616" s="149">
        <f>'GO STAVBNO POHIŠTVO'!C28</f>
        <v>0</v>
      </c>
    </row>
    <row r="617" spans="2:7">
      <c r="B617" s="23"/>
      <c r="C617" s="419"/>
      <c r="D617" s="252"/>
      <c r="E617" s="249"/>
      <c r="F617" s="153"/>
      <c r="G617" s="149"/>
    </row>
    <row r="618" spans="2:7" ht="98">
      <c r="B618" s="128">
        <f>MAX($A$602:B617)+1</f>
        <v>3</v>
      </c>
      <c r="C618" s="43" t="s">
        <v>1516</v>
      </c>
      <c r="D618" s="250" t="s">
        <v>1</v>
      </c>
      <c r="E618" s="354">
        <v>61</v>
      </c>
      <c r="F618" s="173">
        <v>0</v>
      </c>
      <c r="G618" s="130">
        <f>E618*F618</f>
        <v>0</v>
      </c>
    </row>
    <row r="619" spans="2:7">
      <c r="B619" s="128"/>
      <c r="C619" s="43"/>
      <c r="D619" s="250"/>
      <c r="E619" s="354"/>
      <c r="F619" s="153"/>
      <c r="G619" s="130"/>
    </row>
    <row r="620" spans="2:7" ht="106" customHeight="1">
      <c r="B620" s="128">
        <f>MAX($A$602:B619)+1</f>
        <v>4</v>
      </c>
      <c r="C620" s="43" t="s">
        <v>1651</v>
      </c>
      <c r="D620" s="250" t="s">
        <v>0</v>
      </c>
      <c r="E620" s="354">
        <v>62</v>
      </c>
      <c r="F620" s="173">
        <v>0</v>
      </c>
      <c r="G620" s="130">
        <f>E620*F620</f>
        <v>0</v>
      </c>
    </row>
    <row r="621" spans="2:7">
      <c r="B621" s="128"/>
      <c r="C621" s="43"/>
      <c r="D621" s="250"/>
      <c r="E621" s="354"/>
      <c r="F621" s="153"/>
      <c r="G621" s="130"/>
    </row>
    <row r="622" spans="2:7" ht="95" customHeight="1">
      <c r="B622" s="128">
        <f>MAX($A$602:B621)+1</f>
        <v>5</v>
      </c>
      <c r="C622" s="43" t="s">
        <v>1652</v>
      </c>
      <c r="D622" s="250" t="s">
        <v>1</v>
      </c>
      <c r="E622" s="354">
        <v>6</v>
      </c>
      <c r="F622" s="173">
        <v>0</v>
      </c>
      <c r="G622" s="130">
        <f>E622*F622</f>
        <v>0</v>
      </c>
    </row>
    <row r="623" spans="2:7">
      <c r="B623" s="128"/>
      <c r="C623" s="43"/>
      <c r="D623" s="250"/>
      <c r="E623" s="354"/>
      <c r="F623" s="153"/>
      <c r="G623" s="130"/>
    </row>
    <row r="624" spans="2:7" ht="95" customHeight="1">
      <c r="B624" s="128">
        <f>MAX($A$602:B623)+1</f>
        <v>6</v>
      </c>
      <c r="C624" s="43" t="s">
        <v>1653</v>
      </c>
      <c r="D624" s="250" t="s">
        <v>1</v>
      </c>
      <c r="E624" s="354">
        <v>4</v>
      </c>
      <c r="F624" s="173">
        <v>0</v>
      </c>
      <c r="G624" s="130">
        <f>E624*F624</f>
        <v>0</v>
      </c>
    </row>
    <row r="625" spans="2:7">
      <c r="B625" s="128"/>
      <c r="C625" s="43"/>
      <c r="D625" s="250"/>
      <c r="E625" s="354"/>
      <c r="F625" s="153"/>
      <c r="G625" s="130"/>
    </row>
    <row r="626" spans="2:7" ht="93" customHeight="1">
      <c r="B626" s="128">
        <f>MAX($A$602:B625)+1</f>
        <v>7</v>
      </c>
      <c r="C626" s="43" t="s">
        <v>1654</v>
      </c>
      <c r="D626" s="250" t="s">
        <v>0</v>
      </c>
      <c r="E626" s="354">
        <v>81.8</v>
      </c>
      <c r="F626" s="173">
        <v>0</v>
      </c>
      <c r="G626" s="130">
        <f>E626*F626</f>
        <v>0</v>
      </c>
    </row>
    <row r="627" spans="2:7">
      <c r="C627" s="269"/>
      <c r="E627" s="288"/>
      <c r="F627" s="162"/>
      <c r="G627" s="289"/>
    </row>
    <row r="628" spans="2:7" ht="14">
      <c r="B628" s="45"/>
      <c r="C628" s="46" t="s">
        <v>1650</v>
      </c>
      <c r="D628" s="373"/>
      <c r="E628" s="345"/>
      <c r="F628" s="170"/>
      <c r="G628" s="150">
        <f>SUM(G602:G626)</f>
        <v>0</v>
      </c>
    </row>
    <row r="629" spans="2:7">
      <c r="B629" s="253"/>
      <c r="C629" s="247"/>
      <c r="D629" s="250"/>
      <c r="E629" s="249"/>
      <c r="F629" s="152"/>
      <c r="G629" s="285"/>
    </row>
    <row r="630" spans="2:7">
      <c r="B630" s="253"/>
      <c r="C630" s="247"/>
      <c r="D630" s="250"/>
      <c r="E630" s="249"/>
      <c r="F630" s="152"/>
      <c r="G630" s="285"/>
    </row>
    <row r="631" spans="2:7">
      <c r="B631" s="112" t="s">
        <v>110</v>
      </c>
      <c r="C631" s="71" t="s">
        <v>191</v>
      </c>
      <c r="D631" s="264"/>
      <c r="E631" s="71"/>
      <c r="F631" s="161"/>
      <c r="G631" s="265"/>
    </row>
    <row r="632" spans="2:7">
      <c r="B632" s="253"/>
      <c r="C632" s="43"/>
      <c r="D632" s="250"/>
      <c r="E632" s="249"/>
      <c r="F632" s="152"/>
      <c r="G632" s="149"/>
    </row>
    <row r="633" spans="2:7" ht="42">
      <c r="B633" s="253"/>
      <c r="C633" s="267" t="s">
        <v>323</v>
      </c>
      <c r="D633" s="250"/>
      <c r="E633" s="249"/>
      <c r="F633" s="152"/>
      <c r="G633" s="149"/>
    </row>
    <row r="634" spans="2:7" ht="28">
      <c r="B634" s="253"/>
      <c r="C634" s="267" t="s">
        <v>324</v>
      </c>
      <c r="D634" s="250"/>
      <c r="E634" s="249"/>
      <c r="F634" s="152"/>
      <c r="G634" s="149"/>
    </row>
    <row r="635" spans="2:7" ht="70">
      <c r="B635" s="253"/>
      <c r="C635" s="267" t="s">
        <v>325</v>
      </c>
      <c r="D635" s="250"/>
      <c r="E635" s="249"/>
      <c r="F635" s="152"/>
      <c r="G635" s="149"/>
    </row>
    <row r="636" spans="2:7" ht="28">
      <c r="B636" s="253"/>
      <c r="C636" s="267" t="s">
        <v>291</v>
      </c>
      <c r="D636" s="250"/>
      <c r="E636" s="249"/>
      <c r="F636" s="152"/>
      <c r="G636" s="149"/>
    </row>
    <row r="637" spans="2:7" ht="14">
      <c r="B637" s="253"/>
      <c r="C637" s="302" t="s">
        <v>754</v>
      </c>
      <c r="D637" s="250"/>
      <c r="E637" s="249"/>
      <c r="F637" s="152"/>
      <c r="G637" s="149"/>
    </row>
    <row r="638" spans="2:7" ht="42">
      <c r="B638" s="253"/>
      <c r="C638" s="302" t="s">
        <v>755</v>
      </c>
      <c r="D638" s="250"/>
      <c r="E638" s="249"/>
      <c r="F638" s="152"/>
      <c r="G638" s="149"/>
    </row>
    <row r="639" spans="2:7" ht="14">
      <c r="B639" s="253"/>
      <c r="C639" s="302" t="s">
        <v>756</v>
      </c>
      <c r="D639" s="250"/>
      <c r="E639" s="249"/>
      <c r="F639" s="152"/>
      <c r="G639" s="149"/>
    </row>
    <row r="640" spans="2:7" ht="70">
      <c r="B640" s="253"/>
      <c r="C640" s="302" t="s">
        <v>757</v>
      </c>
      <c r="D640" s="250"/>
      <c r="E640" s="249"/>
      <c r="F640" s="152"/>
      <c r="G640" s="149"/>
    </row>
    <row r="641" spans="2:7" ht="28">
      <c r="B641" s="253"/>
      <c r="C641" s="302" t="s">
        <v>758</v>
      </c>
      <c r="D641" s="250"/>
      <c r="E641" s="249"/>
      <c r="F641" s="152"/>
      <c r="G641" s="149"/>
    </row>
    <row r="642" spans="2:7" ht="14">
      <c r="B642" s="253"/>
      <c r="C642" s="302" t="s">
        <v>759</v>
      </c>
      <c r="D642" s="250"/>
      <c r="E642" s="249"/>
      <c r="F642" s="152"/>
      <c r="G642" s="149"/>
    </row>
    <row r="643" spans="2:7" ht="42">
      <c r="B643" s="253"/>
      <c r="C643" s="302" t="s">
        <v>760</v>
      </c>
      <c r="D643" s="250"/>
      <c r="E643" s="249"/>
      <c r="F643" s="152"/>
      <c r="G643" s="149"/>
    </row>
    <row r="644" spans="2:7" ht="56">
      <c r="B644" s="253"/>
      <c r="C644" s="302" t="s">
        <v>761</v>
      </c>
      <c r="D644" s="250"/>
      <c r="E644" s="249"/>
      <c r="F644" s="152"/>
      <c r="G644" s="149"/>
    </row>
    <row r="645" spans="2:7" ht="14">
      <c r="B645" s="253"/>
      <c r="C645" s="302" t="s">
        <v>762</v>
      </c>
      <c r="D645" s="250"/>
      <c r="E645" s="249"/>
      <c r="F645" s="152"/>
      <c r="G645" s="149"/>
    </row>
    <row r="646" spans="2:7" ht="14">
      <c r="B646" s="253"/>
      <c r="C646" s="302" t="s">
        <v>763</v>
      </c>
      <c r="D646" s="250"/>
      <c r="E646" s="249"/>
      <c r="F646" s="152"/>
      <c r="G646" s="149"/>
    </row>
    <row r="647" spans="2:7" ht="14">
      <c r="B647" s="290"/>
      <c r="C647" s="302" t="s">
        <v>764</v>
      </c>
      <c r="D647" s="250"/>
      <c r="E647" s="249"/>
      <c r="F647" s="152"/>
      <c r="G647" s="149"/>
    </row>
    <row r="648" spans="2:7" ht="14">
      <c r="B648" s="290"/>
      <c r="C648" s="267" t="s">
        <v>326</v>
      </c>
      <c r="D648" s="250"/>
      <c r="E648" s="249"/>
      <c r="F648" s="152"/>
      <c r="G648" s="149"/>
    </row>
    <row r="649" spans="2:7" ht="28">
      <c r="B649" s="290"/>
      <c r="C649" s="302" t="s">
        <v>742</v>
      </c>
      <c r="D649" s="250"/>
      <c r="E649" s="249"/>
      <c r="F649" s="152"/>
      <c r="G649" s="149"/>
    </row>
    <row r="650" spans="2:7" ht="14">
      <c r="B650" s="290"/>
      <c r="C650" s="302" t="s">
        <v>743</v>
      </c>
      <c r="D650" s="250"/>
      <c r="E650" s="249"/>
      <c r="F650" s="152"/>
      <c r="G650" s="149"/>
    </row>
    <row r="651" spans="2:7" ht="14">
      <c r="B651" s="290"/>
      <c r="C651" s="302" t="s">
        <v>765</v>
      </c>
      <c r="D651" s="250"/>
      <c r="E651" s="249"/>
      <c r="F651" s="152"/>
      <c r="G651" s="149"/>
    </row>
    <row r="652" spans="2:7" ht="28">
      <c r="B652" s="290"/>
      <c r="C652" s="302" t="s">
        <v>745</v>
      </c>
      <c r="D652" s="250"/>
      <c r="E652" s="249"/>
      <c r="F652" s="152"/>
      <c r="G652" s="149"/>
    </row>
    <row r="653" spans="2:7" ht="14">
      <c r="B653" s="290"/>
      <c r="C653" s="302" t="s">
        <v>766</v>
      </c>
      <c r="D653" s="250"/>
      <c r="E653" s="249"/>
      <c r="F653" s="152"/>
      <c r="G653" s="149"/>
    </row>
    <row r="654" spans="2:7" ht="56">
      <c r="B654" s="290"/>
      <c r="C654" s="267" t="s">
        <v>207</v>
      </c>
      <c r="D654" s="250"/>
      <c r="E654" s="249"/>
      <c r="F654" s="152"/>
      <c r="G654" s="149"/>
    </row>
    <row r="655" spans="2:7" ht="56">
      <c r="B655" s="290"/>
      <c r="C655" s="267" t="s">
        <v>327</v>
      </c>
      <c r="D655" s="250"/>
      <c r="E655" s="249"/>
      <c r="F655" s="152"/>
      <c r="G655" s="149"/>
    </row>
    <row r="656" spans="2:7">
      <c r="B656" s="422"/>
      <c r="C656" s="269"/>
      <c r="D656" s="250"/>
      <c r="F656" s="152"/>
      <c r="G656" s="149"/>
    </row>
    <row r="657" spans="2:7" ht="28">
      <c r="B657" s="127">
        <v>1</v>
      </c>
      <c r="C657" s="43" t="s">
        <v>767</v>
      </c>
      <c r="D657" s="250"/>
      <c r="E657" s="249"/>
      <c r="F657" s="152"/>
      <c r="G657" s="149"/>
    </row>
    <row r="658" spans="2:7" ht="42">
      <c r="B658" s="290"/>
      <c r="C658" s="269" t="s">
        <v>768</v>
      </c>
      <c r="E658" s="288"/>
      <c r="F658" s="162"/>
      <c r="G658" s="289"/>
    </row>
    <row r="659" spans="2:7">
      <c r="B659" s="127"/>
      <c r="C659" s="269"/>
      <c r="E659" s="288"/>
      <c r="F659" s="162"/>
      <c r="G659" s="289"/>
    </row>
    <row r="660" spans="2:7" ht="56">
      <c r="B660" s="127" t="s">
        <v>227</v>
      </c>
      <c r="C660" s="43" t="s">
        <v>769</v>
      </c>
      <c r="D660" s="250" t="s">
        <v>74</v>
      </c>
      <c r="E660" s="354">
        <v>335</v>
      </c>
      <c r="F660" s="173">
        <v>0</v>
      </c>
      <c r="G660" s="130">
        <f>E660*F660</f>
        <v>0</v>
      </c>
    </row>
    <row r="661" spans="2:7">
      <c r="B661" s="127"/>
      <c r="C661" s="269"/>
      <c r="D661" s="250"/>
      <c r="E661" s="354"/>
      <c r="F661" s="156"/>
      <c r="G661" s="130"/>
    </row>
    <row r="662" spans="2:7" ht="70">
      <c r="B662" s="127" t="s">
        <v>231</v>
      </c>
      <c r="C662" s="269" t="s">
        <v>770</v>
      </c>
      <c r="D662" s="250" t="s">
        <v>74</v>
      </c>
      <c r="E662" s="354">
        <v>335</v>
      </c>
      <c r="F662" s="173">
        <v>0</v>
      </c>
      <c r="G662" s="130">
        <f>E662*F662</f>
        <v>0</v>
      </c>
    </row>
    <row r="663" spans="2:7">
      <c r="B663" s="290"/>
      <c r="C663" s="269"/>
      <c r="D663" s="250"/>
      <c r="E663" s="354"/>
      <c r="F663" s="156"/>
      <c r="G663" s="130"/>
    </row>
    <row r="664" spans="2:7" ht="56">
      <c r="B664" s="127">
        <f>MAX($A$657:B663)+1</f>
        <v>2</v>
      </c>
      <c r="C664" s="43" t="s">
        <v>771</v>
      </c>
      <c r="D664" s="250"/>
      <c r="E664" s="354"/>
      <c r="F664" s="156"/>
      <c r="G664" s="130"/>
    </row>
    <row r="665" spans="2:7" ht="42">
      <c r="B665" s="290"/>
      <c r="C665" s="269" t="s">
        <v>1529</v>
      </c>
      <c r="D665" s="252" t="s">
        <v>1</v>
      </c>
      <c r="E665" s="368">
        <v>56</v>
      </c>
      <c r="F665" s="173">
        <v>0</v>
      </c>
      <c r="G665" s="305">
        <f>E665*F665</f>
        <v>0</v>
      </c>
    </row>
    <row r="666" spans="2:7">
      <c r="B666" s="423"/>
      <c r="C666" s="341"/>
      <c r="D666" s="252"/>
      <c r="E666" s="368"/>
      <c r="F666" s="164"/>
      <c r="G666" s="305"/>
    </row>
    <row r="667" spans="2:7" ht="28">
      <c r="B667" s="127">
        <f>MAX($A$657:B666)+1</f>
        <v>3</v>
      </c>
      <c r="C667" s="341" t="s">
        <v>772</v>
      </c>
      <c r="D667" s="252"/>
      <c r="E667" s="368"/>
      <c r="F667" s="164"/>
      <c r="G667" s="305"/>
    </row>
    <row r="668" spans="2:7" ht="84">
      <c r="B668" s="423"/>
      <c r="C668" s="341" t="s">
        <v>773</v>
      </c>
      <c r="D668" s="250" t="s">
        <v>74</v>
      </c>
      <c r="E668" s="354">
        <v>32.6</v>
      </c>
      <c r="F668" s="173">
        <v>0</v>
      </c>
      <c r="G668" s="130">
        <f>E668*F668</f>
        <v>0</v>
      </c>
    </row>
    <row r="669" spans="2:7">
      <c r="B669" s="253"/>
      <c r="C669" s="43"/>
      <c r="D669" s="250"/>
      <c r="E669" s="249"/>
      <c r="F669" s="152"/>
      <c r="G669" s="149"/>
    </row>
    <row r="670" spans="2:7" ht="14">
      <c r="B670" s="45"/>
      <c r="C670" s="46" t="s">
        <v>328</v>
      </c>
      <c r="D670" s="373"/>
      <c r="E670" s="345"/>
      <c r="F670" s="170"/>
      <c r="G670" s="150">
        <f>SUM(G657:G668)</f>
        <v>0</v>
      </c>
    </row>
    <row r="671" spans="2:7">
      <c r="B671" s="253"/>
      <c r="C671" s="43"/>
      <c r="D671" s="250"/>
      <c r="E671" s="249"/>
      <c r="F671" s="152"/>
      <c r="G671" s="149"/>
    </row>
    <row r="672" spans="2:7">
      <c r="C672" s="43"/>
      <c r="D672" s="250"/>
      <c r="E672" s="249"/>
      <c r="F672" s="152"/>
      <c r="G672" s="149"/>
    </row>
    <row r="673" spans="2:7">
      <c r="B673" s="112" t="s">
        <v>113</v>
      </c>
      <c r="C673" s="71" t="s">
        <v>455</v>
      </c>
      <c r="D673" s="264"/>
      <c r="E673" s="71"/>
      <c r="F673" s="161"/>
      <c r="G673" s="265"/>
    </row>
    <row r="674" spans="2:7">
      <c r="B674" s="253"/>
      <c r="C674" s="43"/>
      <c r="D674" s="250"/>
      <c r="E674" s="249"/>
      <c r="F674" s="152"/>
      <c r="G674" s="149"/>
    </row>
    <row r="675" spans="2:7" ht="14">
      <c r="B675" s="253"/>
      <c r="C675" s="424" t="s">
        <v>152</v>
      </c>
      <c r="D675" s="250"/>
      <c r="E675" s="249"/>
      <c r="F675" s="152"/>
      <c r="G675" s="149"/>
    </row>
    <row r="676" spans="2:7" ht="28">
      <c r="B676" s="253"/>
      <c r="C676" s="267" t="s">
        <v>329</v>
      </c>
      <c r="D676" s="250"/>
      <c r="E676" s="249"/>
      <c r="F676" s="152"/>
      <c r="G676" s="149"/>
    </row>
    <row r="677" spans="2:7" ht="28">
      <c r="B677" s="253"/>
      <c r="C677" s="267" t="s">
        <v>330</v>
      </c>
      <c r="D677" s="250"/>
      <c r="E677" s="249"/>
      <c r="F677" s="152"/>
      <c r="G677" s="149"/>
    </row>
    <row r="678" spans="2:7" ht="28">
      <c r="B678" s="253"/>
      <c r="C678" s="267" t="s">
        <v>331</v>
      </c>
      <c r="D678" s="250"/>
      <c r="E678" s="249"/>
      <c r="F678" s="152"/>
      <c r="G678" s="149"/>
    </row>
    <row r="679" spans="2:7" ht="14">
      <c r="B679" s="253"/>
      <c r="C679" s="267" t="s">
        <v>332</v>
      </c>
      <c r="D679" s="250"/>
      <c r="E679" s="249"/>
      <c r="F679" s="152"/>
      <c r="G679" s="149"/>
    </row>
    <row r="680" spans="2:7" ht="14">
      <c r="B680" s="253"/>
      <c r="C680" s="302" t="s">
        <v>774</v>
      </c>
      <c r="D680" s="250"/>
      <c r="E680" s="249"/>
      <c r="F680" s="152"/>
      <c r="G680" s="149"/>
    </row>
    <row r="681" spans="2:7" ht="28">
      <c r="B681" s="253"/>
      <c r="C681" s="302" t="s">
        <v>775</v>
      </c>
      <c r="D681" s="250"/>
      <c r="E681" s="249"/>
      <c r="F681" s="152"/>
      <c r="G681" s="149"/>
    </row>
    <row r="682" spans="2:7" ht="14">
      <c r="B682" s="253"/>
      <c r="C682" s="302" t="s">
        <v>776</v>
      </c>
      <c r="D682" s="250"/>
      <c r="E682" s="249"/>
      <c r="F682" s="152"/>
      <c r="G682" s="149"/>
    </row>
    <row r="683" spans="2:7" ht="28">
      <c r="B683" s="253"/>
      <c r="C683" s="302" t="s">
        <v>777</v>
      </c>
      <c r="D683" s="250"/>
      <c r="E683" s="249"/>
      <c r="F683" s="152"/>
      <c r="G683" s="149"/>
    </row>
    <row r="684" spans="2:7" ht="28">
      <c r="B684" s="253"/>
      <c r="C684" s="302" t="s">
        <v>778</v>
      </c>
      <c r="D684" s="250"/>
      <c r="E684" s="249"/>
      <c r="F684" s="152"/>
      <c r="G684" s="149"/>
    </row>
    <row r="685" spans="2:7" ht="14">
      <c r="B685" s="253"/>
      <c r="C685" s="302" t="s">
        <v>779</v>
      </c>
      <c r="D685" s="250"/>
      <c r="E685" s="249"/>
      <c r="F685" s="152"/>
      <c r="G685" s="149"/>
    </row>
    <row r="686" spans="2:7" ht="14">
      <c r="B686" s="253"/>
      <c r="C686" s="302" t="s">
        <v>764</v>
      </c>
      <c r="D686" s="250"/>
      <c r="E686" s="249"/>
      <c r="F686" s="152"/>
      <c r="G686" s="149"/>
    </row>
    <row r="687" spans="2:7" ht="56">
      <c r="B687" s="253"/>
      <c r="C687" s="267" t="s">
        <v>333</v>
      </c>
      <c r="D687" s="250"/>
      <c r="E687" s="249"/>
      <c r="F687" s="152"/>
      <c r="G687" s="149"/>
    </row>
    <row r="688" spans="2:7" ht="28">
      <c r="B688" s="253"/>
      <c r="C688" s="267" t="s">
        <v>334</v>
      </c>
      <c r="D688" s="323"/>
      <c r="E688" s="316"/>
      <c r="F688" s="166"/>
      <c r="G688" s="317"/>
    </row>
    <row r="689" spans="2:7" ht="98">
      <c r="B689" s="313"/>
      <c r="C689" s="425" t="s">
        <v>780</v>
      </c>
      <c r="D689" s="250"/>
      <c r="E689" s="249"/>
      <c r="F689" s="152"/>
      <c r="G689" s="149"/>
    </row>
    <row r="690" spans="2:7" ht="42">
      <c r="B690" s="253"/>
      <c r="C690" s="267" t="s">
        <v>335</v>
      </c>
      <c r="D690" s="250"/>
      <c r="E690" s="249"/>
      <c r="F690" s="152"/>
      <c r="G690" s="149"/>
    </row>
    <row r="691" spans="2:7" ht="42">
      <c r="B691" s="253"/>
      <c r="C691" s="267" t="s">
        <v>336</v>
      </c>
      <c r="D691" s="250"/>
      <c r="E691" s="249"/>
      <c r="F691" s="152"/>
      <c r="G691" s="149"/>
    </row>
    <row r="692" spans="2:7">
      <c r="B692" s="253"/>
      <c r="C692" s="286"/>
      <c r="D692" s="250"/>
      <c r="E692" s="249"/>
      <c r="F692" s="152"/>
      <c r="G692" s="149"/>
    </row>
    <row r="693" spans="2:7" ht="56">
      <c r="B693" s="126">
        <v>1</v>
      </c>
      <c r="C693" s="43" t="s">
        <v>781</v>
      </c>
      <c r="D693" s="248"/>
      <c r="E693" s="270"/>
      <c r="F693" s="156"/>
      <c r="G693" s="130"/>
    </row>
    <row r="694" spans="2:7" ht="28">
      <c r="B694" s="253"/>
      <c r="C694" s="247" t="s">
        <v>337</v>
      </c>
      <c r="D694" s="248"/>
      <c r="E694" s="270"/>
      <c r="F694" s="156"/>
      <c r="G694" s="130"/>
    </row>
    <row r="695" spans="2:7" ht="28">
      <c r="B695" s="253"/>
      <c r="C695" s="247" t="s">
        <v>338</v>
      </c>
      <c r="D695" s="248"/>
      <c r="E695" s="270"/>
      <c r="F695" s="156"/>
      <c r="G695" s="130"/>
    </row>
    <row r="696" spans="2:7" ht="98">
      <c r="B696" s="253"/>
      <c r="C696" s="43" t="s">
        <v>339</v>
      </c>
      <c r="D696" s="392"/>
      <c r="E696" s="426"/>
      <c r="F696" s="156"/>
      <c r="G696" s="130"/>
    </row>
    <row r="697" spans="2:7" ht="28">
      <c r="B697" s="105"/>
      <c r="C697" s="269" t="s">
        <v>782</v>
      </c>
      <c r="D697" s="248"/>
      <c r="E697" s="270"/>
      <c r="F697" s="156"/>
      <c r="G697" s="130"/>
    </row>
    <row r="698" spans="2:7">
      <c r="B698" s="246"/>
      <c r="C698" s="43"/>
      <c r="D698" s="248"/>
      <c r="E698" s="270"/>
      <c r="F698" s="156"/>
      <c r="G698" s="130"/>
    </row>
    <row r="699" spans="2:7" ht="14">
      <c r="B699" s="246" t="s">
        <v>227</v>
      </c>
      <c r="C699" s="427" t="s">
        <v>340</v>
      </c>
      <c r="E699" s="304"/>
      <c r="F699" s="164"/>
      <c r="G699" s="305"/>
    </row>
    <row r="700" spans="2:7">
      <c r="B700" s="246"/>
      <c r="C700" s="43"/>
      <c r="D700" s="248"/>
      <c r="E700" s="270"/>
      <c r="F700" s="156"/>
      <c r="G700" s="130"/>
    </row>
    <row r="701" spans="2:7" ht="30">
      <c r="B701" s="105" t="s">
        <v>310</v>
      </c>
      <c r="C701" s="18" t="s">
        <v>783</v>
      </c>
      <c r="D701" s="252"/>
      <c r="E701" s="428"/>
      <c r="F701" s="156"/>
      <c r="G701" s="130"/>
    </row>
    <row r="702" spans="2:7" ht="28">
      <c r="B702" s="105"/>
      <c r="C702" s="269" t="s">
        <v>727</v>
      </c>
      <c r="D702" s="252"/>
      <c r="E702" s="428"/>
      <c r="F702" s="156"/>
      <c r="G702" s="130"/>
    </row>
    <row r="703" spans="2:7" ht="70">
      <c r="B703" s="246"/>
      <c r="C703" s="43" t="s">
        <v>784</v>
      </c>
      <c r="D703" s="248"/>
      <c r="E703" s="270"/>
      <c r="F703" s="156"/>
      <c r="G703" s="130"/>
    </row>
    <row r="704" spans="2:7" ht="28">
      <c r="B704" s="105"/>
      <c r="C704" s="269" t="s">
        <v>727</v>
      </c>
      <c r="D704" s="250" t="s">
        <v>74</v>
      </c>
      <c r="E704" s="368">
        <v>18</v>
      </c>
      <c r="F704" s="154">
        <v>0</v>
      </c>
      <c r="G704" s="130">
        <f>E704*F704</f>
        <v>0</v>
      </c>
    </row>
    <row r="705" spans="2:7">
      <c r="B705" s="105"/>
      <c r="C705" s="18"/>
      <c r="D705" s="248"/>
      <c r="E705" s="270"/>
      <c r="F705" s="156"/>
      <c r="G705" s="130"/>
    </row>
    <row r="706" spans="2:7" ht="14">
      <c r="B706" s="246" t="s">
        <v>231</v>
      </c>
      <c r="C706" s="427" t="s">
        <v>785</v>
      </c>
      <c r="D706" s="248"/>
      <c r="E706" s="270"/>
      <c r="F706" s="156"/>
      <c r="G706" s="130"/>
    </row>
    <row r="707" spans="2:7">
      <c r="B707" s="246"/>
      <c r="C707" s="427"/>
      <c r="D707" s="252"/>
      <c r="E707" s="428"/>
      <c r="F707" s="156"/>
      <c r="G707" s="130"/>
    </row>
    <row r="708" spans="2:7" ht="16">
      <c r="B708" s="105" t="s">
        <v>435</v>
      </c>
      <c r="C708" s="18" t="s">
        <v>786</v>
      </c>
      <c r="D708" s="417"/>
      <c r="E708" s="428"/>
      <c r="F708" s="156"/>
      <c r="G708" s="130"/>
    </row>
    <row r="709" spans="2:7" ht="28">
      <c r="B709" s="105"/>
      <c r="C709" s="269" t="s">
        <v>787</v>
      </c>
      <c r="D709" s="252"/>
      <c r="E709" s="428"/>
      <c r="F709" s="156"/>
      <c r="G709" s="130"/>
    </row>
    <row r="710" spans="2:7" ht="28">
      <c r="B710" s="105"/>
      <c r="C710" s="269" t="s">
        <v>727</v>
      </c>
      <c r="D710" s="250" t="s">
        <v>74</v>
      </c>
      <c r="E710" s="368">
        <v>19</v>
      </c>
      <c r="F710" s="154">
        <v>0</v>
      </c>
      <c r="G710" s="130">
        <f>E710*F710</f>
        <v>0</v>
      </c>
    </row>
    <row r="711" spans="2:7">
      <c r="B711" s="105"/>
      <c r="C711" s="269"/>
      <c r="D711" s="252"/>
      <c r="E711" s="428"/>
      <c r="F711" s="156"/>
      <c r="G711" s="130"/>
    </row>
    <row r="712" spans="2:7" ht="16">
      <c r="B712" s="105" t="s">
        <v>436</v>
      </c>
      <c r="C712" s="18" t="s">
        <v>788</v>
      </c>
      <c r="D712" s="252"/>
      <c r="E712" s="428"/>
      <c r="F712" s="156"/>
      <c r="G712" s="130"/>
    </row>
    <row r="713" spans="2:7" ht="28">
      <c r="B713" s="105"/>
      <c r="C713" s="269" t="s">
        <v>727</v>
      </c>
      <c r="D713" s="417"/>
      <c r="E713" s="428"/>
      <c r="F713" s="156"/>
      <c r="G713" s="130"/>
    </row>
    <row r="714" spans="2:7" ht="28">
      <c r="B714" s="105"/>
      <c r="C714" s="269" t="s">
        <v>787</v>
      </c>
      <c r="D714" s="252"/>
      <c r="E714" s="428"/>
      <c r="F714" s="156"/>
      <c r="G714" s="130"/>
    </row>
    <row r="715" spans="2:7" ht="28">
      <c r="B715" s="105"/>
      <c r="C715" s="269" t="s">
        <v>727</v>
      </c>
      <c r="D715" s="250" t="s">
        <v>74</v>
      </c>
      <c r="E715" s="368">
        <v>53</v>
      </c>
      <c r="F715" s="154">
        <v>0</v>
      </c>
      <c r="G715" s="130">
        <f>E715*F715</f>
        <v>0</v>
      </c>
    </row>
    <row r="716" spans="2:7">
      <c r="B716" s="105"/>
      <c r="C716" s="269"/>
      <c r="D716" s="252"/>
      <c r="E716" s="428"/>
      <c r="F716" s="156"/>
      <c r="G716" s="130"/>
    </row>
    <row r="717" spans="2:7" ht="30">
      <c r="B717" s="105" t="s">
        <v>538</v>
      </c>
      <c r="C717" s="18" t="s">
        <v>789</v>
      </c>
      <c r="D717" s="252"/>
      <c r="E717" s="428"/>
      <c r="F717" s="156"/>
      <c r="G717" s="130"/>
    </row>
    <row r="718" spans="2:7" ht="28">
      <c r="B718" s="105"/>
      <c r="C718" s="269" t="s">
        <v>787</v>
      </c>
      <c r="D718" s="252"/>
      <c r="E718" s="428"/>
      <c r="F718" s="156"/>
      <c r="G718" s="130"/>
    </row>
    <row r="719" spans="2:7" ht="28">
      <c r="B719" s="105"/>
      <c r="C719" s="269" t="s">
        <v>790</v>
      </c>
      <c r="D719" s="250" t="s">
        <v>74</v>
      </c>
      <c r="E719" s="368">
        <v>13</v>
      </c>
      <c r="F719" s="154">
        <v>0</v>
      </c>
      <c r="G719" s="130">
        <f>E719*F719</f>
        <v>0</v>
      </c>
    </row>
    <row r="720" spans="2:7">
      <c r="B720" s="105"/>
      <c r="C720" s="269"/>
      <c r="D720" s="252"/>
      <c r="E720" s="428"/>
      <c r="F720" s="156"/>
      <c r="G720" s="130"/>
    </row>
    <row r="721" spans="2:7" ht="16">
      <c r="B721" s="105" t="s">
        <v>644</v>
      </c>
      <c r="C721" s="18" t="s">
        <v>791</v>
      </c>
      <c r="D721" s="252"/>
      <c r="E721" s="428"/>
      <c r="F721" s="156"/>
      <c r="G721" s="130"/>
    </row>
    <row r="722" spans="2:7" ht="28">
      <c r="B722" s="105"/>
      <c r="C722" s="269" t="s">
        <v>790</v>
      </c>
      <c r="D722" s="252"/>
      <c r="E722" s="428"/>
      <c r="F722" s="156"/>
      <c r="G722" s="130"/>
    </row>
    <row r="723" spans="2:7" ht="28">
      <c r="B723" s="105"/>
      <c r="C723" s="269" t="s">
        <v>787</v>
      </c>
      <c r="D723" s="252"/>
      <c r="E723" s="428"/>
      <c r="F723" s="156"/>
      <c r="G723" s="130"/>
    </row>
    <row r="724" spans="2:7" ht="28">
      <c r="B724" s="105"/>
      <c r="C724" s="269" t="s">
        <v>790</v>
      </c>
      <c r="D724" s="250" t="s">
        <v>74</v>
      </c>
      <c r="E724" s="368">
        <v>21</v>
      </c>
      <c r="F724" s="154">
        <v>0</v>
      </c>
      <c r="G724" s="130">
        <f>E724*F724</f>
        <v>0</v>
      </c>
    </row>
    <row r="725" spans="2:7">
      <c r="B725" s="105"/>
      <c r="C725" s="269"/>
      <c r="D725" s="252"/>
      <c r="E725" s="428"/>
      <c r="F725" s="156"/>
      <c r="G725" s="130"/>
    </row>
    <row r="726" spans="2:7" ht="16">
      <c r="B726" s="105" t="s">
        <v>792</v>
      </c>
      <c r="C726" s="18" t="s">
        <v>793</v>
      </c>
      <c r="D726" s="252"/>
      <c r="E726" s="428"/>
      <c r="F726" s="156"/>
      <c r="G726" s="130"/>
    </row>
    <row r="727" spans="2:7" ht="28">
      <c r="B727" s="105"/>
      <c r="C727" s="269" t="s">
        <v>790</v>
      </c>
      <c r="D727" s="252"/>
      <c r="E727" s="428"/>
      <c r="F727" s="156"/>
      <c r="G727" s="130"/>
    </row>
    <row r="728" spans="2:7" ht="28">
      <c r="B728" s="105"/>
      <c r="C728" s="269" t="s">
        <v>787</v>
      </c>
      <c r="D728" s="252"/>
      <c r="E728" s="428"/>
      <c r="F728" s="156"/>
      <c r="G728" s="130"/>
    </row>
    <row r="729" spans="2:7" ht="14">
      <c r="B729" s="105"/>
      <c r="C729" s="269" t="s">
        <v>794</v>
      </c>
      <c r="D729" s="252"/>
      <c r="E729" s="428"/>
      <c r="F729" s="156"/>
      <c r="G729" s="130"/>
    </row>
    <row r="730" spans="2:7" ht="14">
      <c r="B730" s="105"/>
      <c r="C730" s="269" t="s">
        <v>795</v>
      </c>
      <c r="D730" s="252"/>
      <c r="E730" s="428"/>
      <c r="F730" s="156"/>
      <c r="G730" s="130"/>
    </row>
    <row r="731" spans="2:7" ht="28">
      <c r="B731" s="105"/>
      <c r="C731" s="269" t="s">
        <v>790</v>
      </c>
      <c r="D731" s="250" t="s">
        <v>74</v>
      </c>
      <c r="E731" s="368">
        <v>6</v>
      </c>
      <c r="F731" s="154">
        <v>0</v>
      </c>
      <c r="G731" s="130">
        <f>E731*F731</f>
        <v>0</v>
      </c>
    </row>
    <row r="732" spans="2:7">
      <c r="B732" s="105"/>
      <c r="C732" s="269"/>
      <c r="D732" s="252"/>
      <c r="E732" s="428"/>
      <c r="F732" s="156"/>
      <c r="G732" s="130"/>
    </row>
    <row r="733" spans="2:7" ht="16">
      <c r="B733" s="105" t="s">
        <v>796</v>
      </c>
      <c r="C733" s="18" t="s">
        <v>797</v>
      </c>
      <c r="D733" s="252"/>
      <c r="E733" s="428"/>
      <c r="F733" s="156"/>
      <c r="G733" s="130"/>
    </row>
    <row r="734" spans="2:7" ht="28">
      <c r="B734" s="105"/>
      <c r="C734" s="269" t="s">
        <v>727</v>
      </c>
      <c r="D734" s="252"/>
      <c r="E734" s="428"/>
      <c r="F734" s="156"/>
      <c r="G734" s="130"/>
    </row>
    <row r="735" spans="2:7" ht="28">
      <c r="B735" s="105"/>
      <c r="C735" s="269" t="s">
        <v>787</v>
      </c>
      <c r="D735" s="252"/>
      <c r="E735" s="428"/>
      <c r="F735" s="156"/>
      <c r="G735" s="130"/>
    </row>
    <row r="736" spans="2:7" ht="28">
      <c r="B736" s="105"/>
      <c r="C736" s="269" t="s">
        <v>790</v>
      </c>
      <c r="D736" s="250" t="s">
        <v>74</v>
      </c>
      <c r="E736" s="368">
        <v>30.5</v>
      </c>
      <c r="F736" s="154">
        <v>0</v>
      </c>
      <c r="G736" s="130">
        <f>E736*F736</f>
        <v>0</v>
      </c>
    </row>
    <row r="737" spans="2:7">
      <c r="B737" s="246"/>
      <c r="C737" s="43"/>
      <c r="D737" s="252"/>
      <c r="E737" s="428"/>
      <c r="F737" s="156"/>
      <c r="G737" s="130"/>
    </row>
    <row r="738" spans="2:7" ht="30">
      <c r="B738" s="105" t="s">
        <v>798</v>
      </c>
      <c r="C738" s="18" t="s">
        <v>799</v>
      </c>
      <c r="D738" s="252"/>
      <c r="E738" s="428"/>
      <c r="F738" s="156"/>
      <c r="G738" s="130"/>
    </row>
    <row r="739" spans="2:7" ht="30">
      <c r="B739" s="105"/>
      <c r="C739" s="18" t="s">
        <v>800</v>
      </c>
      <c r="D739" s="252"/>
      <c r="E739" s="428"/>
      <c r="F739" s="156"/>
      <c r="G739" s="130"/>
    </row>
    <row r="740" spans="2:7" ht="14">
      <c r="B740" s="105"/>
      <c r="C740" s="269" t="s">
        <v>801</v>
      </c>
      <c r="D740" s="252"/>
      <c r="E740" s="428"/>
      <c r="F740" s="156"/>
      <c r="G740" s="130"/>
    </row>
    <row r="741" spans="2:7" ht="28">
      <c r="B741" s="105"/>
      <c r="C741" s="269" t="s">
        <v>787</v>
      </c>
      <c r="D741" s="252"/>
      <c r="E741" s="428"/>
      <c r="F741" s="156"/>
      <c r="G741" s="130"/>
    </row>
    <row r="742" spans="2:7" ht="14">
      <c r="B742" s="105"/>
      <c r="C742" s="269" t="s">
        <v>794</v>
      </c>
      <c r="D742" s="252"/>
      <c r="E742" s="428"/>
      <c r="F742" s="156"/>
      <c r="G742" s="130"/>
    </row>
    <row r="743" spans="2:7" ht="14">
      <c r="B743" s="105"/>
      <c r="C743" s="269" t="s">
        <v>795</v>
      </c>
      <c r="D743" s="252"/>
      <c r="E743" s="428"/>
      <c r="F743" s="156"/>
      <c r="G743" s="130"/>
    </row>
    <row r="744" spans="2:7" ht="28">
      <c r="B744" s="105"/>
      <c r="C744" s="269" t="s">
        <v>790</v>
      </c>
      <c r="D744" s="250" t="s">
        <v>74</v>
      </c>
      <c r="E744" s="368">
        <v>18</v>
      </c>
      <c r="F744" s="154">
        <v>0</v>
      </c>
      <c r="G744" s="130">
        <f>E744*F744</f>
        <v>0</v>
      </c>
    </row>
    <row r="745" spans="2:7">
      <c r="B745" s="105"/>
      <c r="C745" s="269"/>
      <c r="D745" s="252"/>
      <c r="E745" s="428"/>
      <c r="F745" s="156"/>
      <c r="G745" s="130"/>
    </row>
    <row r="746" spans="2:7" ht="30">
      <c r="B746" s="105" t="s">
        <v>802</v>
      </c>
      <c r="C746" s="18" t="s">
        <v>803</v>
      </c>
      <c r="D746" s="252"/>
      <c r="E746" s="428"/>
      <c r="F746" s="156"/>
      <c r="G746" s="130"/>
    </row>
    <row r="747" spans="2:7" ht="14">
      <c r="B747" s="105"/>
      <c r="C747" s="269" t="s">
        <v>801</v>
      </c>
      <c r="D747" s="252"/>
      <c r="E747" s="428"/>
      <c r="F747" s="156"/>
      <c r="G747" s="130"/>
    </row>
    <row r="748" spans="2:7" ht="28">
      <c r="B748" s="105"/>
      <c r="C748" s="269" t="s">
        <v>787</v>
      </c>
      <c r="D748" s="252"/>
      <c r="E748" s="428"/>
      <c r="F748" s="156"/>
      <c r="G748" s="130"/>
    </row>
    <row r="749" spans="2:7" ht="28">
      <c r="C749" s="269" t="s">
        <v>727</v>
      </c>
      <c r="D749" s="250" t="s">
        <v>74</v>
      </c>
      <c r="E749" s="368">
        <v>45</v>
      </c>
      <c r="F749" s="154">
        <v>0</v>
      </c>
      <c r="G749" s="130">
        <f>E749*F749</f>
        <v>0</v>
      </c>
    </row>
    <row r="750" spans="2:7">
      <c r="C750" s="269"/>
      <c r="D750" s="252"/>
      <c r="E750" s="401"/>
      <c r="F750" s="184"/>
      <c r="G750" s="416"/>
    </row>
    <row r="751" spans="2:7" ht="14">
      <c r="B751" s="45"/>
      <c r="C751" s="429" t="s">
        <v>804</v>
      </c>
      <c r="D751" s="430"/>
      <c r="E751" s="431"/>
      <c r="F751" s="159"/>
      <c r="G751" s="150">
        <f>SUM(G692:G750)</f>
        <v>0</v>
      </c>
    </row>
    <row r="752" spans="2:7">
      <c r="B752" s="253"/>
      <c r="C752" s="42"/>
      <c r="D752" s="250"/>
      <c r="E752" s="249"/>
      <c r="F752" s="152"/>
      <c r="G752" s="149"/>
    </row>
    <row r="753" spans="2:7">
      <c r="C753" s="43"/>
      <c r="D753" s="254"/>
      <c r="E753" s="249"/>
      <c r="F753" s="153"/>
      <c r="G753" s="268"/>
    </row>
    <row r="754" spans="2:7">
      <c r="B754" s="112" t="s">
        <v>115</v>
      </c>
      <c r="C754" s="71" t="s">
        <v>192</v>
      </c>
      <c r="D754" s="264"/>
      <c r="E754" s="71"/>
      <c r="F754" s="161"/>
      <c r="G754" s="265"/>
    </row>
    <row r="755" spans="2:7">
      <c r="B755" s="253"/>
      <c r="C755" s="43"/>
      <c r="D755" s="254"/>
      <c r="E755" s="249"/>
      <c r="F755" s="153"/>
      <c r="G755" s="268"/>
    </row>
    <row r="756" spans="2:7" ht="14">
      <c r="B756" s="253"/>
      <c r="C756" s="362" t="s">
        <v>152</v>
      </c>
      <c r="D756" s="254"/>
      <c r="E756" s="249"/>
      <c r="F756" s="153"/>
      <c r="G756" s="268"/>
    </row>
    <row r="757" spans="2:7" ht="28">
      <c r="B757" s="253"/>
      <c r="C757" s="362" t="s">
        <v>341</v>
      </c>
      <c r="D757" s="254"/>
      <c r="E757" s="249"/>
      <c r="F757" s="153"/>
      <c r="G757" s="268"/>
    </row>
    <row r="758" spans="2:7" ht="28">
      <c r="B758" s="253"/>
      <c r="C758" s="362" t="s">
        <v>342</v>
      </c>
      <c r="D758" s="254"/>
      <c r="E758" s="249"/>
      <c r="F758" s="153"/>
      <c r="G758" s="268"/>
    </row>
    <row r="759" spans="2:7" ht="28">
      <c r="B759" s="253"/>
      <c r="C759" s="362" t="s">
        <v>291</v>
      </c>
      <c r="D759" s="254"/>
      <c r="E759" s="249"/>
      <c r="F759" s="153"/>
      <c r="G759" s="268"/>
    </row>
    <row r="760" spans="2:7" ht="14">
      <c r="B760" s="253"/>
      <c r="C760" s="432" t="s">
        <v>733</v>
      </c>
      <c r="D760" s="254"/>
      <c r="E760" s="249"/>
      <c r="F760" s="153"/>
      <c r="G760" s="268"/>
    </row>
    <row r="761" spans="2:7" ht="14">
      <c r="B761" s="253"/>
      <c r="C761" s="432" t="s">
        <v>805</v>
      </c>
      <c r="D761" s="254"/>
      <c r="E761" s="249"/>
      <c r="F761" s="153"/>
      <c r="G761" s="268"/>
    </row>
    <row r="762" spans="2:7" ht="14">
      <c r="B762" s="253"/>
      <c r="C762" s="432" t="s">
        <v>806</v>
      </c>
      <c r="D762" s="254"/>
      <c r="E762" s="249"/>
      <c r="F762" s="153"/>
      <c r="G762" s="268"/>
    </row>
    <row r="763" spans="2:7" ht="28">
      <c r="B763" s="253"/>
      <c r="C763" s="432" t="s">
        <v>807</v>
      </c>
      <c r="D763" s="254"/>
      <c r="E763" s="249"/>
      <c r="F763" s="153"/>
      <c r="G763" s="268"/>
    </row>
    <row r="764" spans="2:7" ht="14">
      <c r="B764" s="253"/>
      <c r="C764" s="432" t="s">
        <v>808</v>
      </c>
      <c r="D764" s="254"/>
      <c r="E764" s="249"/>
      <c r="F764" s="153"/>
      <c r="G764" s="268"/>
    </row>
    <row r="765" spans="2:7" ht="14">
      <c r="B765" s="253"/>
      <c r="C765" s="432" t="s">
        <v>756</v>
      </c>
      <c r="D765" s="254"/>
      <c r="E765" s="249"/>
      <c r="F765" s="153"/>
      <c r="G765" s="268"/>
    </row>
    <row r="766" spans="2:7" ht="42">
      <c r="B766" s="253"/>
      <c r="C766" s="432" t="s">
        <v>809</v>
      </c>
      <c r="D766" s="254"/>
      <c r="E766" s="249"/>
      <c r="F766" s="153"/>
      <c r="G766" s="268"/>
    </row>
    <row r="767" spans="2:7" ht="28">
      <c r="B767" s="253"/>
      <c r="C767" s="432" t="s">
        <v>810</v>
      </c>
      <c r="D767" s="254"/>
      <c r="E767" s="249"/>
      <c r="F767" s="153"/>
      <c r="G767" s="268"/>
    </row>
    <row r="768" spans="2:7" ht="14">
      <c r="B768" s="253"/>
      <c r="C768" s="362" t="s">
        <v>326</v>
      </c>
      <c r="D768" s="254"/>
      <c r="E768" s="249"/>
      <c r="F768" s="153"/>
      <c r="G768" s="268"/>
    </row>
    <row r="769" spans="2:7" ht="28">
      <c r="B769" s="253"/>
      <c r="C769" s="432" t="s">
        <v>811</v>
      </c>
      <c r="D769" s="254"/>
      <c r="E769" s="249"/>
      <c r="F769" s="153"/>
      <c r="G769" s="268"/>
    </row>
    <row r="770" spans="2:7" ht="42">
      <c r="B770" s="253"/>
      <c r="C770" s="432" t="s">
        <v>812</v>
      </c>
      <c r="D770" s="254"/>
      <c r="E770" s="249"/>
      <c r="F770" s="153"/>
      <c r="G770" s="268"/>
    </row>
    <row r="771" spans="2:7" ht="42">
      <c r="B771" s="253"/>
      <c r="C771" s="432" t="s">
        <v>343</v>
      </c>
      <c r="D771" s="254"/>
      <c r="E771" s="249"/>
      <c r="F771" s="153"/>
      <c r="G771" s="268"/>
    </row>
    <row r="772" spans="2:7" ht="14">
      <c r="B772" s="253"/>
      <c r="C772" s="432" t="s">
        <v>344</v>
      </c>
      <c r="D772" s="254"/>
      <c r="E772" s="249"/>
      <c r="F772" s="153"/>
      <c r="G772" s="268"/>
    </row>
    <row r="773" spans="2:7" ht="56">
      <c r="B773" s="253"/>
      <c r="C773" s="362" t="s">
        <v>207</v>
      </c>
      <c r="D773" s="254"/>
      <c r="E773" s="249"/>
      <c r="F773" s="153"/>
      <c r="G773" s="268"/>
    </row>
    <row r="774" spans="2:7">
      <c r="B774" s="253"/>
      <c r="C774" s="362"/>
      <c r="D774" s="254"/>
      <c r="E774" s="249"/>
      <c r="F774" s="153"/>
      <c r="G774" s="268"/>
    </row>
    <row r="775" spans="2:7" ht="84">
      <c r="B775" s="253"/>
      <c r="C775" s="255" t="s">
        <v>813</v>
      </c>
      <c r="D775" s="254"/>
      <c r="E775" s="249"/>
      <c r="F775" s="153"/>
      <c r="G775" s="268"/>
    </row>
    <row r="776" spans="2:7" ht="28">
      <c r="B776" s="253"/>
      <c r="C776" s="255" t="s">
        <v>419</v>
      </c>
      <c r="D776" s="254"/>
      <c r="E776" s="249"/>
      <c r="F776" s="153"/>
      <c r="G776" s="268"/>
    </row>
    <row r="777" spans="2:7">
      <c r="B777" s="253"/>
      <c r="C777" s="43"/>
      <c r="D777" s="254"/>
      <c r="E777" s="249"/>
      <c r="F777" s="153"/>
      <c r="G777" s="268"/>
    </row>
    <row r="778" spans="2:7" ht="14">
      <c r="B778" s="125">
        <v>1</v>
      </c>
      <c r="C778" s="322" t="s">
        <v>814</v>
      </c>
      <c r="D778" s="272"/>
      <c r="E778" s="400"/>
      <c r="F778" s="186"/>
      <c r="G778" s="433"/>
    </row>
    <row r="779" spans="2:7" ht="42">
      <c r="B779" s="23"/>
      <c r="C779" s="269" t="s">
        <v>815</v>
      </c>
      <c r="D779" s="323"/>
      <c r="E779" s="316"/>
      <c r="F779" s="187"/>
    </row>
    <row r="780" spans="2:7">
      <c r="B780" s="313"/>
      <c r="C780" s="322"/>
      <c r="D780" s="392"/>
      <c r="E780" s="397"/>
      <c r="F780" s="176"/>
      <c r="G780" s="177"/>
    </row>
    <row r="781" spans="2:7" ht="56">
      <c r="B781" s="246" t="s">
        <v>227</v>
      </c>
      <c r="C781" s="43" t="s">
        <v>816</v>
      </c>
      <c r="D781" s="252"/>
      <c r="E781" s="23"/>
      <c r="F781" s="184"/>
      <c r="G781" s="434"/>
    </row>
    <row r="782" spans="2:7" ht="28">
      <c r="B782" s="105"/>
      <c r="C782" s="269" t="s">
        <v>817</v>
      </c>
      <c r="D782" s="250" t="s">
        <v>74</v>
      </c>
      <c r="E782" s="270">
        <v>10.3</v>
      </c>
      <c r="F782" s="173">
        <v>0</v>
      </c>
      <c r="G782" s="130">
        <f>E782*F782</f>
        <v>0</v>
      </c>
    </row>
    <row r="783" spans="2:7">
      <c r="B783" s="246"/>
      <c r="C783" s="43"/>
      <c r="D783" s="254"/>
      <c r="E783" s="249"/>
      <c r="F783" s="153"/>
      <c r="G783" s="268"/>
    </row>
    <row r="784" spans="2:7" ht="14">
      <c r="B784" s="125">
        <v>2</v>
      </c>
      <c r="C784" s="43" t="s">
        <v>345</v>
      </c>
      <c r="D784" s="250"/>
      <c r="E784" s="249"/>
      <c r="F784" s="152"/>
      <c r="G784" s="434"/>
    </row>
    <row r="785" spans="2:7" ht="42">
      <c r="B785" s="246"/>
      <c r="C785" s="43" t="s">
        <v>346</v>
      </c>
      <c r="E785" s="288"/>
      <c r="F785" s="162"/>
      <c r="G785" s="289"/>
    </row>
    <row r="786" spans="2:7">
      <c r="B786" s="246"/>
      <c r="C786" s="43"/>
      <c r="D786" s="252"/>
      <c r="E786" s="23"/>
      <c r="F786" s="184"/>
      <c r="G786" s="416"/>
    </row>
    <row r="787" spans="2:7" ht="56">
      <c r="B787" s="246" t="s">
        <v>227</v>
      </c>
      <c r="C787" s="43" t="s">
        <v>818</v>
      </c>
      <c r="E787" s="288"/>
      <c r="F787" s="162"/>
      <c r="G787" s="434"/>
    </row>
    <row r="788" spans="2:7" ht="28">
      <c r="B788" s="105"/>
      <c r="C788" s="269" t="s">
        <v>817</v>
      </c>
      <c r="D788" s="250" t="s">
        <v>74</v>
      </c>
      <c r="E788" s="270">
        <v>73.8</v>
      </c>
      <c r="F788" s="173">
        <v>0</v>
      </c>
      <c r="G788" s="130">
        <f>E788*F788</f>
        <v>0</v>
      </c>
    </row>
    <row r="789" spans="2:7">
      <c r="B789" s="246"/>
      <c r="C789" s="43"/>
      <c r="D789" s="323"/>
      <c r="E789" s="316"/>
      <c r="F789" s="187"/>
      <c r="G789" s="435"/>
    </row>
    <row r="790" spans="2:7" ht="84">
      <c r="B790" s="125">
        <v>3</v>
      </c>
      <c r="C790" s="322" t="s">
        <v>819</v>
      </c>
      <c r="D790" s="323" t="s">
        <v>74</v>
      </c>
      <c r="E790" s="316">
        <v>84</v>
      </c>
      <c r="F790" s="173">
        <v>0</v>
      </c>
      <c r="G790" s="435">
        <f>E790*F790</f>
        <v>0</v>
      </c>
    </row>
    <row r="791" spans="2:7" ht="14">
      <c r="B791" s="313"/>
      <c r="C791" s="322"/>
      <c r="D791" s="323" t="s">
        <v>230</v>
      </c>
      <c r="E791" s="316"/>
      <c r="F791" s="187"/>
      <c r="G791" s="435" t="s">
        <v>230</v>
      </c>
    </row>
    <row r="792" spans="2:7" ht="14">
      <c r="B792" s="45"/>
      <c r="C792" s="46" t="s">
        <v>347</v>
      </c>
      <c r="D792" s="344"/>
      <c r="E792" s="345"/>
      <c r="F792" s="188"/>
      <c r="G792" s="150">
        <f>SUM(G777:G791)</f>
        <v>0</v>
      </c>
    </row>
    <row r="793" spans="2:7">
      <c r="B793" s="253"/>
      <c r="C793" s="247"/>
      <c r="D793" s="254"/>
      <c r="E793" s="249"/>
      <c r="F793" s="153"/>
      <c r="G793" s="285"/>
    </row>
    <row r="794" spans="2:7">
      <c r="C794" s="255"/>
      <c r="D794" s="256"/>
      <c r="E794" s="249"/>
      <c r="F794" s="152"/>
      <c r="G794" s="149"/>
    </row>
    <row r="795" spans="2:7">
      <c r="B795" s="112" t="s">
        <v>132</v>
      </c>
      <c r="C795" s="71" t="s">
        <v>193</v>
      </c>
      <c r="D795" s="264"/>
      <c r="E795" s="71"/>
      <c r="F795" s="161"/>
      <c r="G795" s="265"/>
    </row>
    <row r="796" spans="2:7">
      <c r="B796" s="51"/>
      <c r="C796" s="255"/>
      <c r="D796" s="256"/>
      <c r="E796" s="249"/>
      <c r="F796" s="152"/>
      <c r="G796" s="149"/>
    </row>
    <row r="797" spans="2:7" ht="14">
      <c r="B797" s="51"/>
      <c r="C797" s="267" t="s">
        <v>152</v>
      </c>
      <c r="D797" s="256"/>
      <c r="E797" s="249"/>
      <c r="F797" s="152"/>
      <c r="G797" s="149"/>
    </row>
    <row r="798" spans="2:7" ht="42">
      <c r="B798" s="51"/>
      <c r="C798" s="267" t="s">
        <v>348</v>
      </c>
      <c r="D798" s="256"/>
      <c r="E798" s="249"/>
      <c r="F798" s="152"/>
      <c r="G798" s="149"/>
    </row>
    <row r="799" spans="2:7" ht="14">
      <c r="B799" s="51"/>
      <c r="C799" s="267" t="s">
        <v>332</v>
      </c>
      <c r="D799" s="256"/>
      <c r="E799" s="249"/>
      <c r="F799" s="152"/>
      <c r="G799" s="149"/>
    </row>
    <row r="800" spans="2:7" ht="14">
      <c r="B800" s="51"/>
      <c r="C800" s="302" t="s">
        <v>820</v>
      </c>
      <c r="D800" s="256"/>
      <c r="E800" s="249"/>
      <c r="F800" s="152"/>
      <c r="G800" s="149"/>
    </row>
    <row r="801" spans="2:7" ht="14">
      <c r="B801" s="51"/>
      <c r="C801" s="302" t="s">
        <v>821</v>
      </c>
      <c r="D801" s="256"/>
      <c r="E801" s="249"/>
      <c r="F801" s="152"/>
      <c r="G801" s="149"/>
    </row>
    <row r="802" spans="2:7" ht="14">
      <c r="B802" s="51"/>
      <c r="C802" s="302" t="s">
        <v>822</v>
      </c>
      <c r="D802" s="256"/>
      <c r="E802" s="249"/>
      <c r="F802" s="152"/>
      <c r="G802" s="149"/>
    </row>
    <row r="803" spans="2:7" ht="14">
      <c r="B803" s="51"/>
      <c r="C803" s="302" t="s">
        <v>823</v>
      </c>
      <c r="D803" s="256"/>
      <c r="E803" s="249"/>
      <c r="F803" s="152"/>
      <c r="G803" s="149"/>
    </row>
    <row r="804" spans="2:7" ht="14">
      <c r="B804" s="51"/>
      <c r="C804" s="302" t="s">
        <v>824</v>
      </c>
      <c r="D804" s="256"/>
      <c r="E804" s="249"/>
      <c r="F804" s="152"/>
      <c r="G804" s="149"/>
    </row>
    <row r="805" spans="2:7" ht="14">
      <c r="B805" s="51"/>
      <c r="C805" s="302" t="s">
        <v>825</v>
      </c>
      <c r="D805" s="256"/>
      <c r="E805" s="249"/>
      <c r="F805" s="152"/>
      <c r="G805" s="149"/>
    </row>
    <row r="806" spans="2:7" ht="14">
      <c r="B806" s="51"/>
      <c r="C806" s="302" t="s">
        <v>826</v>
      </c>
      <c r="D806" s="256"/>
      <c r="E806" s="249"/>
      <c r="F806" s="152"/>
      <c r="G806" s="149"/>
    </row>
    <row r="807" spans="2:7" ht="14">
      <c r="B807" s="51"/>
      <c r="C807" s="302" t="s">
        <v>827</v>
      </c>
      <c r="D807" s="256"/>
      <c r="E807" s="249"/>
      <c r="F807" s="152"/>
      <c r="G807" s="149"/>
    </row>
    <row r="808" spans="2:7" ht="14">
      <c r="B808" s="51"/>
      <c r="C808" s="302" t="s">
        <v>828</v>
      </c>
      <c r="D808" s="256"/>
      <c r="E808" s="249"/>
      <c r="F808" s="152"/>
      <c r="G808" s="149"/>
    </row>
    <row r="809" spans="2:7" ht="14">
      <c r="B809" s="51"/>
      <c r="C809" s="302" t="s">
        <v>829</v>
      </c>
      <c r="D809" s="256"/>
      <c r="E809" s="249"/>
      <c r="F809" s="152"/>
      <c r="G809" s="149"/>
    </row>
    <row r="810" spans="2:7" ht="28">
      <c r="B810" s="51"/>
      <c r="C810" s="302" t="s">
        <v>830</v>
      </c>
      <c r="D810" s="256"/>
      <c r="E810" s="249"/>
      <c r="F810" s="152"/>
      <c r="G810" s="149"/>
    </row>
    <row r="811" spans="2:7" ht="14">
      <c r="B811" s="51"/>
      <c r="C811" s="302" t="s">
        <v>349</v>
      </c>
      <c r="D811" s="256"/>
      <c r="E811" s="249"/>
      <c r="F811" s="152"/>
      <c r="G811" s="149"/>
    </row>
    <row r="812" spans="2:7" ht="14">
      <c r="B812" s="51"/>
      <c r="C812" s="302" t="s">
        <v>350</v>
      </c>
      <c r="D812" s="256"/>
      <c r="E812" s="249"/>
      <c r="F812" s="152"/>
      <c r="G812" s="149"/>
    </row>
    <row r="813" spans="2:7" ht="14">
      <c r="B813" s="51"/>
      <c r="C813" s="302" t="s">
        <v>351</v>
      </c>
      <c r="D813" s="256"/>
      <c r="E813" s="249"/>
      <c r="F813" s="152"/>
      <c r="G813" s="149"/>
    </row>
    <row r="814" spans="2:7" ht="28">
      <c r="B814" s="51"/>
      <c r="C814" s="302" t="s">
        <v>831</v>
      </c>
      <c r="D814" s="256"/>
      <c r="E814" s="249"/>
      <c r="F814" s="152"/>
      <c r="G814" s="149"/>
    </row>
    <row r="815" spans="2:7" ht="14">
      <c r="B815" s="51"/>
      <c r="C815" s="267" t="s">
        <v>241</v>
      </c>
      <c r="D815" s="256"/>
      <c r="E815" s="249"/>
      <c r="F815" s="152"/>
      <c r="G815" s="149"/>
    </row>
    <row r="816" spans="2:7" ht="14">
      <c r="B816" s="51"/>
      <c r="C816" s="302" t="s">
        <v>832</v>
      </c>
      <c r="D816" s="256"/>
      <c r="E816" s="249"/>
      <c r="F816" s="152"/>
      <c r="G816" s="149"/>
    </row>
    <row r="817" spans="2:7" ht="28">
      <c r="B817" s="51"/>
      <c r="C817" s="302" t="s">
        <v>811</v>
      </c>
      <c r="D817" s="256"/>
      <c r="E817" s="249"/>
      <c r="F817" s="152"/>
      <c r="G817" s="149"/>
    </row>
    <row r="818" spans="2:7" ht="28">
      <c r="B818" s="51"/>
      <c r="C818" s="267" t="s">
        <v>352</v>
      </c>
      <c r="D818" s="256"/>
      <c r="E818" s="249"/>
      <c r="F818" s="152"/>
      <c r="G818" s="149"/>
    </row>
    <row r="819" spans="2:7" ht="56">
      <c r="B819" s="51"/>
      <c r="C819" s="267" t="s">
        <v>207</v>
      </c>
      <c r="D819" s="256"/>
      <c r="E819" s="249"/>
      <c r="F819" s="152"/>
      <c r="G819" s="149"/>
    </row>
    <row r="820" spans="2:7">
      <c r="B820" s="436"/>
      <c r="C820" s="267"/>
      <c r="D820" s="374"/>
      <c r="E820" s="249"/>
      <c r="F820" s="152"/>
      <c r="G820" s="149"/>
    </row>
    <row r="821" spans="2:7" ht="28">
      <c r="B821" s="436"/>
      <c r="C821" s="255" t="s">
        <v>353</v>
      </c>
      <c r="D821" s="374"/>
      <c r="E821" s="249"/>
      <c r="F821" s="152"/>
      <c r="G821" s="149"/>
    </row>
    <row r="822" spans="2:7" ht="70">
      <c r="B822" s="436"/>
      <c r="C822" s="255" t="s">
        <v>354</v>
      </c>
      <c r="D822" s="374"/>
      <c r="E822" s="249"/>
      <c r="F822" s="152"/>
      <c r="G822" s="149"/>
    </row>
    <row r="823" spans="2:7" ht="28">
      <c r="B823" s="436"/>
      <c r="C823" s="255" t="s">
        <v>419</v>
      </c>
      <c r="D823" s="374"/>
      <c r="E823" s="249"/>
      <c r="F823" s="152"/>
      <c r="G823" s="149"/>
    </row>
    <row r="824" spans="2:7">
      <c r="B824" s="436"/>
      <c r="C824" s="255"/>
      <c r="D824" s="374"/>
      <c r="E824" s="249"/>
      <c r="F824" s="152"/>
      <c r="G824" s="149"/>
    </row>
    <row r="825" spans="2:7" ht="28">
      <c r="B825" s="124">
        <v>1</v>
      </c>
      <c r="C825" s="366" t="s">
        <v>1541</v>
      </c>
      <c r="D825" s="437"/>
      <c r="E825" s="438"/>
      <c r="F825" s="162"/>
      <c r="G825" s="439"/>
    </row>
    <row r="826" spans="2:7" ht="42">
      <c r="B826" s="440"/>
      <c r="C826" s="366" t="s">
        <v>1543</v>
      </c>
      <c r="D826" s="437"/>
      <c r="E826" s="438"/>
      <c r="F826" s="162"/>
      <c r="G826" s="439"/>
    </row>
    <row r="827" spans="2:7" ht="96" customHeight="1">
      <c r="B827" s="440"/>
      <c r="C827" s="366" t="s">
        <v>1544</v>
      </c>
      <c r="D827" s="437"/>
      <c r="E827" s="438"/>
      <c r="F827" s="162"/>
      <c r="G827" s="439"/>
    </row>
    <row r="828" spans="2:7" ht="70">
      <c r="B828" s="440"/>
      <c r="C828" s="366" t="s">
        <v>1545</v>
      </c>
      <c r="D828" s="437"/>
      <c r="E828" s="438"/>
      <c r="F828" s="162"/>
      <c r="G828" s="439"/>
    </row>
    <row r="829" spans="2:7" ht="34" customHeight="1">
      <c r="B829" s="246" t="s">
        <v>227</v>
      </c>
      <c r="C829" s="366" t="s">
        <v>833</v>
      </c>
      <c r="D829" s="250" t="s">
        <v>74</v>
      </c>
      <c r="E829" s="354">
        <v>362.2</v>
      </c>
      <c r="F829" s="173">
        <v>0</v>
      </c>
      <c r="G829" s="130">
        <f>E829*F829</f>
        <v>0</v>
      </c>
    </row>
    <row r="830" spans="2:7">
      <c r="B830" s="436"/>
      <c r="C830" s="15"/>
      <c r="D830" s="374"/>
      <c r="E830" s="249"/>
      <c r="F830" s="152"/>
      <c r="G830" s="149"/>
    </row>
    <row r="831" spans="2:7" ht="14">
      <c r="B831" s="441" t="s">
        <v>231</v>
      </c>
      <c r="C831" s="442" t="s">
        <v>1542</v>
      </c>
      <c r="D831" s="250" t="s">
        <v>104</v>
      </c>
      <c r="E831" s="291">
        <v>250</v>
      </c>
      <c r="F831" s="173">
        <v>0</v>
      </c>
      <c r="G831" s="149">
        <f>E831*F831</f>
        <v>0</v>
      </c>
    </row>
    <row r="832" spans="2:7">
      <c r="B832" s="253"/>
      <c r="C832" s="43"/>
    </row>
    <row r="833" spans="2:7">
      <c r="B833" s="443"/>
      <c r="C833" s="444"/>
      <c r="D833" s="445"/>
      <c r="E833" s="446"/>
      <c r="F833" s="189"/>
      <c r="G833" s="447"/>
    </row>
    <row r="834" spans="2:7" ht="28">
      <c r="B834" s="124">
        <v>2</v>
      </c>
      <c r="C834" s="366" t="s">
        <v>835</v>
      </c>
      <c r="D834" s="437"/>
      <c r="E834" s="438"/>
      <c r="F834" s="162"/>
      <c r="G834" s="439"/>
    </row>
    <row r="835" spans="2:7" ht="30" customHeight="1">
      <c r="B835" s="440"/>
      <c r="C835" s="366" t="s">
        <v>833</v>
      </c>
      <c r="D835" s="437"/>
      <c r="E835" s="438"/>
      <c r="F835" s="162"/>
      <c r="G835" s="439"/>
    </row>
    <row r="836" spans="2:7" ht="56">
      <c r="B836" s="440"/>
      <c r="C836" s="341" t="s">
        <v>836</v>
      </c>
      <c r="D836" s="437"/>
      <c r="E836" s="438"/>
      <c r="F836" s="162"/>
      <c r="G836" s="439"/>
    </row>
    <row r="837" spans="2:7" ht="135" customHeight="1">
      <c r="B837" s="440"/>
      <c r="C837" s="408" t="s">
        <v>837</v>
      </c>
      <c r="D837" s="437"/>
      <c r="E837" s="438"/>
      <c r="F837" s="162"/>
      <c r="G837" s="439"/>
    </row>
    <row r="838" spans="2:7" ht="84">
      <c r="B838" s="440"/>
      <c r="C838" s="366" t="s">
        <v>838</v>
      </c>
      <c r="D838" s="437"/>
      <c r="E838" s="438"/>
      <c r="F838" s="162"/>
      <c r="G838" s="439"/>
    </row>
    <row r="839" spans="2:7" ht="84">
      <c r="B839" s="440"/>
      <c r="C839" s="448" t="s">
        <v>1669</v>
      </c>
      <c r="D839" s="437"/>
      <c r="E839" s="438"/>
      <c r="F839" s="162"/>
      <c r="G839" s="439"/>
    </row>
    <row r="840" spans="2:7" ht="15" customHeight="1">
      <c r="B840" s="440"/>
      <c r="C840" s="18" t="s">
        <v>1668</v>
      </c>
      <c r="D840" s="437"/>
      <c r="E840" s="438"/>
      <c r="F840" s="162"/>
      <c r="G840" s="439"/>
    </row>
    <row r="841" spans="2:7" ht="14">
      <c r="B841" s="440"/>
      <c r="C841" s="18" t="s">
        <v>839</v>
      </c>
      <c r="D841" s="437"/>
      <c r="E841" s="438"/>
      <c r="F841" s="162"/>
      <c r="G841" s="439"/>
    </row>
    <row r="842" spans="2:7" ht="29" customHeight="1">
      <c r="B842" s="246" t="s">
        <v>227</v>
      </c>
      <c r="C842" s="366" t="s">
        <v>833</v>
      </c>
      <c r="D842" s="250" t="s">
        <v>74</v>
      </c>
      <c r="E842" s="354">
        <v>148</v>
      </c>
      <c r="F842" s="173">
        <v>0</v>
      </c>
      <c r="G842" s="130">
        <f>E842*F842</f>
        <v>0</v>
      </c>
    </row>
    <row r="843" spans="2:7">
      <c r="B843" s="253"/>
      <c r="C843" s="43"/>
      <c r="D843" s="449"/>
      <c r="E843" s="450"/>
      <c r="F843" s="190"/>
      <c r="G843" s="451"/>
    </row>
    <row r="844" spans="2:7" ht="28">
      <c r="B844" s="124" t="s">
        <v>231</v>
      </c>
      <c r="C844" s="442" t="s">
        <v>834</v>
      </c>
      <c r="D844" s="250" t="s">
        <v>104</v>
      </c>
      <c r="E844" s="354">
        <v>50</v>
      </c>
      <c r="F844" s="173">
        <v>0</v>
      </c>
      <c r="G844" s="130">
        <f>E844*F844</f>
        <v>0</v>
      </c>
    </row>
    <row r="845" spans="2:7">
      <c r="B845" s="443"/>
      <c r="C845" s="444"/>
      <c r="D845" s="445"/>
      <c r="E845" s="446"/>
      <c r="F845" s="189"/>
      <c r="G845" s="447"/>
    </row>
    <row r="846" spans="2:7" ht="14">
      <c r="B846" s="50"/>
      <c r="C846" s="46" t="s">
        <v>355</v>
      </c>
      <c r="D846" s="251"/>
      <c r="E846" s="48"/>
      <c r="F846" s="159"/>
      <c r="G846" s="150">
        <f>SUM(G825:G845)</f>
        <v>0</v>
      </c>
    </row>
    <row r="847" spans="2:7">
      <c r="B847" s="253"/>
      <c r="C847" s="43"/>
      <c r="D847" s="250"/>
      <c r="E847" s="249"/>
      <c r="F847" s="152"/>
      <c r="G847" s="149"/>
    </row>
    <row r="848" spans="2:7">
      <c r="C848" s="43"/>
      <c r="D848" s="256"/>
      <c r="E848" s="249"/>
      <c r="F848" s="152"/>
      <c r="G848" s="149"/>
    </row>
    <row r="849" spans="2:7">
      <c r="B849" s="112" t="s">
        <v>133</v>
      </c>
      <c r="C849" s="71" t="s">
        <v>194</v>
      </c>
      <c r="D849" s="264"/>
      <c r="E849" s="71"/>
      <c r="F849" s="161"/>
      <c r="G849" s="265"/>
    </row>
    <row r="850" spans="2:7">
      <c r="B850" s="51"/>
      <c r="C850" s="255"/>
      <c r="D850" s="256"/>
      <c r="E850" s="249"/>
      <c r="F850" s="152"/>
      <c r="G850" s="149"/>
    </row>
    <row r="851" spans="2:7" ht="14">
      <c r="B851" s="51"/>
      <c r="C851" s="267" t="s">
        <v>215</v>
      </c>
      <c r="D851" s="256"/>
      <c r="E851" s="249"/>
      <c r="F851" s="152"/>
      <c r="G851" s="149"/>
    </row>
    <row r="852" spans="2:7" ht="28">
      <c r="B852" s="51"/>
      <c r="C852" s="267" t="s">
        <v>356</v>
      </c>
      <c r="D852" s="256"/>
      <c r="E852" s="249"/>
      <c r="F852" s="152"/>
      <c r="G852" s="149"/>
    </row>
    <row r="853" spans="2:7" ht="28">
      <c r="B853" s="51"/>
      <c r="C853" s="267" t="s">
        <v>330</v>
      </c>
      <c r="D853" s="256"/>
      <c r="E853" s="249"/>
      <c r="F853" s="152"/>
      <c r="G853" s="149"/>
    </row>
    <row r="854" spans="2:7" ht="28">
      <c r="B854" s="51"/>
      <c r="C854" s="267" t="s">
        <v>331</v>
      </c>
      <c r="D854" s="256"/>
      <c r="E854" s="249"/>
      <c r="F854" s="152"/>
      <c r="G854" s="149"/>
    </row>
    <row r="855" spans="2:7" ht="14">
      <c r="B855" s="51"/>
      <c r="C855" s="267" t="s">
        <v>357</v>
      </c>
      <c r="D855" s="256"/>
      <c r="E855" s="249"/>
      <c r="F855" s="152"/>
      <c r="G855" s="149"/>
    </row>
    <row r="856" spans="2:7" ht="14">
      <c r="B856" s="51"/>
      <c r="C856" s="302" t="s">
        <v>774</v>
      </c>
      <c r="D856" s="256"/>
      <c r="E856" s="249"/>
      <c r="F856" s="152"/>
      <c r="G856" s="149"/>
    </row>
    <row r="857" spans="2:7" ht="28">
      <c r="B857" s="51"/>
      <c r="C857" s="302" t="s">
        <v>840</v>
      </c>
      <c r="D857" s="256"/>
      <c r="E857" s="249"/>
      <c r="F857" s="152"/>
      <c r="G857" s="149"/>
    </row>
    <row r="858" spans="2:7" ht="14">
      <c r="B858" s="51"/>
      <c r="C858" s="302" t="s">
        <v>776</v>
      </c>
      <c r="D858" s="256"/>
      <c r="E858" s="249"/>
      <c r="F858" s="152"/>
      <c r="G858" s="149"/>
    </row>
    <row r="859" spans="2:7" ht="28">
      <c r="B859" s="51"/>
      <c r="C859" s="302" t="s">
        <v>777</v>
      </c>
      <c r="D859" s="256"/>
      <c r="E859" s="249"/>
      <c r="F859" s="152"/>
      <c r="G859" s="149"/>
    </row>
    <row r="860" spans="2:7" ht="28">
      <c r="B860" s="51"/>
      <c r="C860" s="302" t="s">
        <v>778</v>
      </c>
      <c r="D860" s="256"/>
      <c r="E860" s="249"/>
      <c r="F860" s="152"/>
      <c r="G860" s="149"/>
    </row>
    <row r="861" spans="2:7" ht="14">
      <c r="B861" s="51"/>
      <c r="C861" s="302" t="s">
        <v>779</v>
      </c>
      <c r="D861" s="256"/>
      <c r="E861" s="249"/>
      <c r="F861" s="152"/>
      <c r="G861" s="149"/>
    </row>
    <row r="862" spans="2:7" ht="14">
      <c r="B862" s="51"/>
      <c r="C862" s="302" t="s">
        <v>764</v>
      </c>
      <c r="D862" s="256"/>
      <c r="E862" s="249"/>
      <c r="F862" s="152"/>
      <c r="G862" s="149"/>
    </row>
    <row r="863" spans="2:7" ht="14">
      <c r="B863" s="51"/>
      <c r="C863" s="267" t="s">
        <v>326</v>
      </c>
      <c r="D863" s="256"/>
      <c r="E863" s="249"/>
      <c r="F863" s="152"/>
      <c r="G863" s="149"/>
    </row>
    <row r="864" spans="2:7" ht="28">
      <c r="B864" s="51"/>
      <c r="C864" s="302" t="s">
        <v>841</v>
      </c>
      <c r="D864" s="256"/>
      <c r="E864" s="249"/>
      <c r="F864" s="152"/>
      <c r="G864" s="149"/>
    </row>
    <row r="865" spans="2:7" ht="56">
      <c r="B865" s="51"/>
      <c r="C865" s="267" t="s">
        <v>207</v>
      </c>
      <c r="D865" s="256"/>
      <c r="E865" s="249"/>
      <c r="F865" s="152"/>
      <c r="G865" s="149"/>
    </row>
    <row r="866" spans="2:7">
      <c r="B866" s="51"/>
      <c r="C866" s="255"/>
      <c r="D866" s="256"/>
      <c r="E866" s="249"/>
      <c r="F866" s="152"/>
      <c r="G866" s="149"/>
    </row>
    <row r="867" spans="2:7" ht="42">
      <c r="B867" s="51"/>
      <c r="C867" s="255" t="s">
        <v>358</v>
      </c>
      <c r="D867" s="256"/>
      <c r="E867" s="249"/>
      <c r="F867" s="152"/>
      <c r="G867" s="149"/>
    </row>
    <row r="868" spans="2:7">
      <c r="C868" s="255"/>
      <c r="D868" s="250"/>
      <c r="E868" s="249"/>
      <c r="F868" s="152"/>
      <c r="G868" s="149"/>
    </row>
    <row r="869" spans="2:7" ht="14">
      <c r="B869" s="123">
        <v>1</v>
      </c>
      <c r="C869" s="341" t="s">
        <v>842</v>
      </c>
      <c r="D869" s="452"/>
      <c r="E869" s="370"/>
      <c r="F869" s="165"/>
      <c r="G869" s="453"/>
    </row>
    <row r="870" spans="2:7">
      <c r="B870" s="282"/>
      <c r="C870" s="341"/>
      <c r="D870" s="452"/>
      <c r="E870" s="370"/>
      <c r="F870" s="165"/>
      <c r="G870" s="453"/>
    </row>
    <row r="871" spans="2:7" ht="42">
      <c r="B871" s="454" t="s">
        <v>227</v>
      </c>
      <c r="C871" s="322" t="s">
        <v>843</v>
      </c>
      <c r="D871" s="357" t="s">
        <v>74</v>
      </c>
      <c r="E871" s="370">
        <v>240</v>
      </c>
      <c r="F871" s="173">
        <v>0</v>
      </c>
      <c r="G871" s="387">
        <f>F871*E871</f>
        <v>0</v>
      </c>
    </row>
    <row r="872" spans="2:7" ht="28">
      <c r="B872" s="455" t="s">
        <v>231</v>
      </c>
      <c r="C872" s="341" t="s">
        <v>1546</v>
      </c>
      <c r="D872" s="357" t="s">
        <v>74</v>
      </c>
      <c r="E872" s="370">
        <v>240</v>
      </c>
      <c r="F872" s="173">
        <v>0</v>
      </c>
      <c r="G872" s="387">
        <f>F872*E872</f>
        <v>0</v>
      </c>
    </row>
    <row r="873" spans="2:7">
      <c r="B873" s="253"/>
      <c r="C873" s="43"/>
      <c r="F873" s="153"/>
    </row>
    <row r="874" spans="2:7" ht="14">
      <c r="B874" s="50"/>
      <c r="C874" s="46" t="s">
        <v>359</v>
      </c>
      <c r="D874" s="251"/>
      <c r="E874" s="48"/>
      <c r="F874" s="159"/>
      <c r="G874" s="150">
        <f>SUM(G868:G873)</f>
        <v>0</v>
      </c>
    </row>
    <row r="875" spans="2:7">
      <c r="B875" s="253"/>
      <c r="C875" s="43"/>
      <c r="D875" s="272"/>
      <c r="E875" s="249"/>
      <c r="F875" s="152"/>
      <c r="G875" s="149"/>
    </row>
    <row r="876" spans="2:7">
      <c r="B876" s="253"/>
      <c r="C876" s="43"/>
      <c r="D876" s="272"/>
      <c r="E876" s="249"/>
      <c r="F876" s="152"/>
      <c r="G876" s="149"/>
    </row>
    <row r="877" spans="2:7">
      <c r="B877" s="50" t="s">
        <v>144</v>
      </c>
      <c r="C877" s="71" t="s">
        <v>1648</v>
      </c>
      <c r="D877" s="251"/>
      <c r="E877" s="48"/>
      <c r="F877" s="159"/>
      <c r="G877" s="150"/>
    </row>
    <row r="878" spans="2:7">
      <c r="B878" s="246"/>
      <c r="C878" s="247"/>
      <c r="D878" s="248"/>
      <c r="E878" s="284"/>
      <c r="F878" s="160"/>
      <c r="G878" s="285"/>
    </row>
    <row r="879" spans="2:7" s="15" customFormat="1" ht="14">
      <c r="B879" s="122">
        <f>MAX(A875:B877)+1</f>
        <v>1</v>
      </c>
      <c r="C879" s="110" t="s">
        <v>1391</v>
      </c>
      <c r="D879" s="119"/>
      <c r="E879" s="119"/>
      <c r="F879" s="191"/>
      <c r="G879" s="177"/>
    </row>
    <row r="880" spans="2:7" s="15" customFormat="1" ht="28">
      <c r="B880" s="110"/>
      <c r="C880" s="110" t="s">
        <v>1643</v>
      </c>
      <c r="D880" s="119"/>
      <c r="E880" s="119"/>
      <c r="F880" s="191"/>
      <c r="G880" s="177"/>
    </row>
    <row r="881" spans="2:7" s="15" customFormat="1" ht="14">
      <c r="B881" s="110"/>
      <c r="C881" s="110" t="s">
        <v>1645</v>
      </c>
      <c r="D881" s="119"/>
      <c r="E881" s="119"/>
      <c r="F881" s="191"/>
      <c r="G881" s="177"/>
    </row>
    <row r="882" spans="2:7" s="15" customFormat="1" ht="15" customHeight="1">
      <c r="B882" s="110"/>
      <c r="C882" s="110" t="s">
        <v>1646</v>
      </c>
      <c r="D882" s="119"/>
      <c r="E882" s="119"/>
      <c r="F882" s="191"/>
      <c r="G882" s="177"/>
    </row>
    <row r="883" spans="2:7" s="15" customFormat="1" ht="28">
      <c r="B883" s="110"/>
      <c r="C883" s="110" t="s">
        <v>1647</v>
      </c>
      <c r="D883" s="119"/>
      <c r="E883" s="119"/>
      <c r="F883" s="191"/>
      <c r="G883" s="177"/>
    </row>
    <row r="884" spans="2:7" s="15" customFormat="1" ht="28">
      <c r="B884" s="110"/>
      <c r="C884" s="110" t="s">
        <v>1644</v>
      </c>
      <c r="D884" s="119"/>
      <c r="E884" s="119"/>
      <c r="F884" s="191"/>
      <c r="G884" s="177"/>
    </row>
    <row r="885" spans="2:7" s="15" customFormat="1" ht="14">
      <c r="B885" s="110"/>
      <c r="C885" s="110" t="s">
        <v>1670</v>
      </c>
      <c r="D885" s="119"/>
      <c r="E885" s="119"/>
      <c r="F885" s="191"/>
      <c r="G885" s="177"/>
    </row>
    <row r="886" spans="2:7" s="15" customFormat="1" ht="28">
      <c r="B886" s="110"/>
      <c r="C886" s="110" t="s">
        <v>1389</v>
      </c>
      <c r="D886" s="119"/>
      <c r="E886" s="119"/>
      <c r="F886" s="191"/>
      <c r="G886" s="177"/>
    </row>
    <row r="887" spans="2:7" s="15" customFormat="1" ht="14">
      <c r="B887" s="110"/>
      <c r="C887" s="110" t="s">
        <v>1390</v>
      </c>
      <c r="D887" s="110" t="s">
        <v>136</v>
      </c>
      <c r="E887" s="119">
        <v>1</v>
      </c>
      <c r="F887" s="154">
        <v>0</v>
      </c>
      <c r="G887" s="192">
        <f>E887*F887</f>
        <v>0</v>
      </c>
    </row>
    <row r="888" spans="2:7" s="15" customFormat="1">
      <c r="B888" s="110"/>
      <c r="F888" s="176"/>
      <c r="G888" s="177"/>
    </row>
    <row r="889" spans="2:7" s="77" customFormat="1">
      <c r="B889" s="113"/>
      <c r="C889" s="456" t="s">
        <v>1440</v>
      </c>
      <c r="D889" s="60"/>
      <c r="E889" s="61"/>
      <c r="F889" s="193"/>
      <c r="G889" s="194">
        <f>SUM(G885:G888)</f>
        <v>0</v>
      </c>
    </row>
  </sheetData>
  <sheetProtection algorithmName="SHA-512" hashValue="0kGvSxtfI9gnNvSAth+hwqQqF/3ZgdL4VOIMv7imZZ8HHUvDscz5m/eLbpbx1Dl9Bxk93PN11GGdupTgDhXLyA==" saltValue="9s1JasnKhblz5eTY333aUw==" spinCount="100000" sheet="1" objects="1" scenarios="1" formatRows="0"/>
  <mergeCells count="1">
    <mergeCell ref="C2:G2"/>
  </mergeCells>
  <conditionalFormatting sqref="G833">
    <cfRule type="cellIs" dxfId="2" priority="4" stopIfTrue="1" operator="equal">
      <formula>0</formula>
    </cfRule>
  </conditionalFormatting>
  <conditionalFormatting sqref="G843">
    <cfRule type="cellIs" dxfId="1" priority="1" stopIfTrue="1" operator="equal">
      <formula>0</formula>
    </cfRule>
  </conditionalFormatting>
  <conditionalFormatting sqref="G845">
    <cfRule type="cellIs" dxfId="0" priority="2" stopIfTrue="1" operator="equal">
      <formula>0</formula>
    </cfRule>
  </conditionalFormatting>
  <pageMargins left="0.7" right="0.7" top="0.75" bottom="0.75" header="0.3" footer="0.3"/>
  <pageSetup paperSize="9" scale="80" orientation="portrait" horizontalDpi="0" verticalDpi="0"/>
  <headerFooter>
    <oddFooter>&amp;LGRADBENO OBRTNIŠKA DELA&amp;CPAVILJON BREZA VDC ČRNOMELJ&amp;Rstran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2214C-2E72-6E42-8224-B40E7AA87927}">
  <sheetPr>
    <tabColor rgb="FF92D050"/>
  </sheetPr>
  <dimension ref="B2:AH48"/>
  <sheetViews>
    <sheetView zoomScaleNormal="100" workbookViewId="0">
      <selection activeCell="G25" sqref="G25"/>
    </sheetView>
  </sheetViews>
  <sheetFormatPr baseColWidth="10" defaultColWidth="13.6640625" defaultRowHeight="11"/>
  <cols>
    <col min="1" max="1" width="4" style="457" customWidth="1"/>
    <col min="2" max="2" width="12.5" style="483" customWidth="1"/>
    <col min="3" max="3" width="14" style="457" customWidth="1"/>
    <col min="4" max="4" width="13.5" style="457" customWidth="1"/>
    <col min="5" max="5" width="12.6640625" style="457" customWidth="1"/>
    <col min="6" max="6" width="13.33203125" style="457" customWidth="1"/>
    <col min="7" max="7" width="13.6640625" style="457" customWidth="1"/>
    <col min="8" max="8" width="14.6640625" style="457" customWidth="1"/>
    <col min="9" max="9" width="13.6640625" style="457" customWidth="1"/>
    <col min="10" max="10" width="14.6640625" style="457" customWidth="1"/>
    <col min="11" max="11" width="11.83203125" style="457" customWidth="1"/>
    <col min="12" max="12" width="13" style="457" customWidth="1"/>
    <col min="13" max="13" width="13.6640625" style="457" customWidth="1"/>
    <col min="14" max="14" width="13.33203125" style="457" customWidth="1"/>
    <col min="15" max="15" width="20.6640625" style="457" customWidth="1"/>
    <col min="16" max="18" width="13.6640625" style="457"/>
    <col min="19" max="21" width="0" style="457" hidden="1" customWidth="1"/>
    <col min="22" max="26" width="13.6640625" style="457"/>
    <col min="27" max="32" width="21.1640625" style="457" customWidth="1"/>
    <col min="33" max="16384" width="13.6640625" style="457"/>
  </cols>
  <sheetData>
    <row r="2" spans="2:34" ht="31" customHeight="1">
      <c r="B2" s="653" t="s">
        <v>1547</v>
      </c>
      <c r="C2" s="653"/>
      <c r="D2" s="653"/>
      <c r="E2" s="653"/>
      <c r="F2" s="653"/>
      <c r="G2" s="653"/>
      <c r="H2" s="653"/>
      <c r="I2" s="653"/>
    </row>
    <row r="3" spans="2:34" s="459" customFormat="1" ht="12" customHeight="1">
      <c r="B3" s="458"/>
    </row>
    <row r="4" spans="2:34" s="462" customFormat="1" ht="14" customHeight="1">
      <c r="B4" s="460" t="s">
        <v>438</v>
      </c>
      <c r="C4" s="461">
        <f>SUM(C6:I6)</f>
        <v>0</v>
      </c>
    </row>
    <row r="5" spans="2:34" s="459" customFormat="1" ht="14" customHeight="1">
      <c r="B5" s="458"/>
      <c r="C5" s="463"/>
      <c r="D5" s="463"/>
      <c r="E5" s="463"/>
      <c r="F5" s="463"/>
      <c r="G5" s="463"/>
      <c r="H5" s="463"/>
      <c r="I5" s="463"/>
      <c r="J5" s="463"/>
      <c r="K5" s="463"/>
      <c r="L5" s="463"/>
      <c r="M5" s="463"/>
      <c r="N5" s="463"/>
      <c r="O5" s="463"/>
      <c r="P5" s="463"/>
      <c r="Q5" s="463"/>
      <c r="R5" s="463"/>
      <c r="S5" s="463"/>
      <c r="T5" s="463"/>
      <c r="U5" s="463"/>
      <c r="V5" s="463"/>
      <c r="W5" s="463"/>
      <c r="X5" s="463"/>
      <c r="Y5" s="463"/>
      <c r="Z5" s="463"/>
      <c r="AA5" s="464"/>
      <c r="AB5" s="464"/>
      <c r="AC5" s="464"/>
      <c r="AD5" s="464"/>
      <c r="AE5" s="464"/>
      <c r="AF5" s="464"/>
      <c r="AG5" s="464"/>
      <c r="AH5" s="464"/>
    </row>
    <row r="6" spans="2:34" s="462" customFormat="1" ht="14" customHeight="1">
      <c r="B6" s="465" t="s">
        <v>439</v>
      </c>
      <c r="C6" s="466">
        <f t="shared" ref="C6:I6" si="0">C11*C7</f>
        <v>0</v>
      </c>
      <c r="D6" s="467">
        <f t="shared" si="0"/>
        <v>0</v>
      </c>
      <c r="E6" s="467">
        <f t="shared" si="0"/>
        <v>0</v>
      </c>
      <c r="F6" s="467">
        <f t="shared" si="0"/>
        <v>0</v>
      </c>
      <c r="G6" s="467">
        <f t="shared" si="0"/>
        <v>0</v>
      </c>
      <c r="H6" s="467">
        <f t="shared" si="0"/>
        <v>0</v>
      </c>
      <c r="I6" s="467">
        <f t="shared" si="0"/>
        <v>0</v>
      </c>
      <c r="J6" s="468"/>
      <c r="K6" s="468"/>
      <c r="L6" s="468"/>
      <c r="M6" s="468"/>
      <c r="N6" s="468"/>
      <c r="O6" s="468"/>
      <c r="P6" s="468"/>
      <c r="Q6" s="468"/>
      <c r="R6" s="468"/>
      <c r="S6" s="469"/>
      <c r="T6" s="469"/>
      <c r="U6" s="469"/>
      <c r="V6" s="469"/>
      <c r="W6" s="469"/>
      <c r="X6" s="469"/>
      <c r="Y6" s="469"/>
      <c r="Z6" s="469"/>
      <c r="AA6" s="470"/>
      <c r="AB6" s="470"/>
      <c r="AC6" s="470"/>
      <c r="AD6" s="470"/>
      <c r="AE6" s="470"/>
      <c r="AF6" s="470"/>
      <c r="AG6" s="470"/>
      <c r="AH6" s="470"/>
    </row>
    <row r="7" spans="2:34" s="462" customFormat="1" ht="14" customHeight="1">
      <c r="B7" s="465" t="s">
        <v>440</v>
      </c>
      <c r="C7" s="148">
        <v>0</v>
      </c>
      <c r="D7" s="148">
        <v>0</v>
      </c>
      <c r="E7" s="148">
        <v>0</v>
      </c>
      <c r="F7" s="148">
        <v>0</v>
      </c>
      <c r="G7" s="148">
        <v>0</v>
      </c>
      <c r="H7" s="148">
        <v>0</v>
      </c>
      <c r="I7" s="148">
        <v>0</v>
      </c>
      <c r="J7" s="471"/>
      <c r="K7" s="471"/>
      <c r="L7" s="471"/>
      <c r="M7" s="471"/>
      <c r="N7" s="471"/>
      <c r="O7" s="471"/>
      <c r="S7" s="469"/>
      <c r="T7" s="469"/>
      <c r="U7" s="469"/>
      <c r="V7" s="469"/>
      <c r="W7" s="469"/>
      <c r="X7" s="469"/>
      <c r="Y7" s="469"/>
      <c r="Z7" s="469"/>
      <c r="AA7" s="470"/>
      <c r="AB7" s="470"/>
      <c r="AC7" s="470"/>
      <c r="AD7" s="470"/>
      <c r="AE7" s="470"/>
      <c r="AF7" s="470"/>
      <c r="AG7" s="470"/>
      <c r="AH7" s="470"/>
    </row>
    <row r="8" spans="2:34" s="459" customFormat="1" ht="14" customHeight="1">
      <c r="B8" s="458"/>
    </row>
    <row r="9" spans="2:34" s="459" customFormat="1" ht="14" customHeight="1">
      <c r="B9" s="458"/>
    </row>
    <row r="10" spans="2:34" s="476" customFormat="1" ht="14" customHeight="1">
      <c r="B10" s="472" t="s">
        <v>441</v>
      </c>
      <c r="C10" s="473" t="s">
        <v>861</v>
      </c>
      <c r="D10" s="473" t="s">
        <v>862</v>
      </c>
      <c r="E10" s="473" t="s">
        <v>863</v>
      </c>
      <c r="F10" s="473" t="s">
        <v>864</v>
      </c>
      <c r="G10" s="473" t="s">
        <v>865</v>
      </c>
      <c r="H10" s="473" t="s">
        <v>866</v>
      </c>
      <c r="I10" s="473" t="s">
        <v>867</v>
      </c>
      <c r="J10" s="474"/>
      <c r="K10" s="474"/>
      <c r="L10" s="474"/>
      <c r="M10" s="474"/>
      <c r="N10" s="474"/>
      <c r="O10" s="474"/>
      <c r="P10" s="474"/>
      <c r="Q10" s="474"/>
      <c r="R10" s="474"/>
      <c r="S10" s="474"/>
      <c r="T10" s="474"/>
      <c r="U10" s="474"/>
      <c r="V10" s="475"/>
      <c r="W10" s="475"/>
      <c r="X10" s="475"/>
      <c r="Y10" s="475"/>
      <c r="Z10" s="475"/>
    </row>
    <row r="11" spans="2:34" s="476" customFormat="1" ht="14" customHeight="1">
      <c r="B11" s="472" t="s">
        <v>100</v>
      </c>
      <c r="C11" s="477">
        <v>25</v>
      </c>
      <c r="D11" s="477">
        <v>7</v>
      </c>
      <c r="E11" s="477">
        <v>14</v>
      </c>
      <c r="F11" s="477">
        <v>2</v>
      </c>
      <c r="G11" s="477">
        <v>2</v>
      </c>
      <c r="H11" s="477">
        <v>1</v>
      </c>
      <c r="I11" s="477">
        <v>1</v>
      </c>
      <c r="J11" s="474"/>
      <c r="K11" s="474"/>
      <c r="L11" s="474"/>
      <c r="M11" s="474"/>
      <c r="N11" s="474"/>
      <c r="O11" s="474"/>
      <c r="P11" s="474"/>
      <c r="Q11" s="474"/>
      <c r="R11" s="474"/>
      <c r="S11" s="474"/>
      <c r="T11" s="474"/>
      <c r="U11" s="474"/>
      <c r="V11" s="475"/>
      <c r="W11" s="475"/>
      <c r="X11" s="475"/>
      <c r="Y11" s="475"/>
      <c r="Z11" s="475"/>
    </row>
    <row r="12" spans="2:34" s="476" customFormat="1" ht="14" customHeight="1">
      <c r="B12" s="472" t="s">
        <v>442</v>
      </c>
      <c r="C12" s="477" t="s">
        <v>868</v>
      </c>
      <c r="D12" s="477" t="s">
        <v>869</v>
      </c>
      <c r="E12" s="477" t="s">
        <v>868</v>
      </c>
      <c r="F12" s="477" t="s">
        <v>870</v>
      </c>
      <c r="G12" s="477" t="s">
        <v>871</v>
      </c>
      <c r="H12" s="477" t="s">
        <v>872</v>
      </c>
      <c r="I12" s="477" t="s">
        <v>873</v>
      </c>
      <c r="J12" s="474"/>
      <c r="K12" s="474"/>
      <c r="L12" s="474"/>
      <c r="M12" s="474"/>
      <c r="N12" s="474"/>
      <c r="O12" s="474"/>
      <c r="P12" s="474"/>
      <c r="Q12" s="474"/>
      <c r="R12" s="474"/>
      <c r="S12" s="474"/>
      <c r="T12" s="474"/>
      <c r="U12" s="474"/>
      <c r="V12" s="475"/>
      <c r="W12" s="475"/>
      <c r="X12" s="475"/>
      <c r="Y12" s="475"/>
      <c r="Z12" s="475"/>
    </row>
    <row r="13" spans="2:34" s="476" customFormat="1" ht="14" customHeight="1">
      <c r="B13" s="472" t="s">
        <v>444</v>
      </c>
      <c r="C13" s="477">
        <v>0</v>
      </c>
      <c r="D13" s="477">
        <v>0</v>
      </c>
      <c r="E13" s="477">
        <v>0</v>
      </c>
      <c r="F13" s="477">
        <v>0</v>
      </c>
      <c r="G13" s="477">
        <v>2.1</v>
      </c>
      <c r="H13" s="477">
        <v>0</v>
      </c>
      <c r="I13" s="477">
        <v>0</v>
      </c>
      <c r="J13" s="474"/>
      <c r="K13" s="474"/>
      <c r="L13" s="474"/>
      <c r="M13" s="474"/>
      <c r="N13" s="474"/>
      <c r="O13" s="474"/>
      <c r="P13" s="474"/>
      <c r="Q13" s="474"/>
      <c r="R13" s="474"/>
      <c r="S13" s="474"/>
      <c r="T13" s="474"/>
      <c r="U13" s="474"/>
      <c r="V13" s="475"/>
      <c r="W13" s="475"/>
      <c r="X13" s="475"/>
      <c r="Y13" s="475"/>
      <c r="Z13" s="475"/>
    </row>
    <row r="14" spans="2:34" s="476" customFormat="1" ht="37" customHeight="1">
      <c r="B14" s="472" t="s">
        <v>443</v>
      </c>
      <c r="C14" s="477" t="s">
        <v>874</v>
      </c>
      <c r="D14" s="477" t="s">
        <v>874</v>
      </c>
      <c r="E14" s="477" t="s">
        <v>874</v>
      </c>
      <c r="F14" s="477" t="s">
        <v>874</v>
      </c>
      <c r="G14" s="477" t="s">
        <v>450</v>
      </c>
      <c r="H14" s="477" t="s">
        <v>449</v>
      </c>
      <c r="I14" s="477" t="s">
        <v>874</v>
      </c>
      <c r="J14" s="474"/>
      <c r="K14" s="474"/>
      <c r="L14" s="474"/>
      <c r="M14" s="474"/>
      <c r="N14" s="474"/>
      <c r="O14" s="474"/>
      <c r="P14" s="474"/>
      <c r="Q14" s="474"/>
      <c r="R14" s="474"/>
      <c r="S14" s="474"/>
      <c r="T14" s="474"/>
      <c r="U14" s="474"/>
      <c r="V14" s="475"/>
      <c r="W14" s="475"/>
      <c r="X14" s="475"/>
      <c r="Y14" s="475"/>
      <c r="Z14" s="475"/>
    </row>
    <row r="15" spans="2:34" s="476" customFormat="1" ht="74" customHeight="1">
      <c r="B15" s="472" t="s">
        <v>875</v>
      </c>
      <c r="C15" s="478" t="s">
        <v>876</v>
      </c>
      <c r="D15" s="478" t="s">
        <v>877</v>
      </c>
      <c r="E15" s="478" t="s">
        <v>878</v>
      </c>
      <c r="F15" s="478" t="s">
        <v>879</v>
      </c>
      <c r="G15" s="478" t="s">
        <v>880</v>
      </c>
      <c r="H15" s="478" t="s">
        <v>881</v>
      </c>
      <c r="I15" s="478" t="s">
        <v>882</v>
      </c>
      <c r="J15" s="474"/>
      <c r="K15" s="474"/>
      <c r="L15" s="474"/>
      <c r="M15" s="474"/>
      <c r="N15" s="474"/>
      <c r="O15" s="474"/>
      <c r="P15" s="474"/>
      <c r="Q15" s="474"/>
      <c r="R15" s="474"/>
      <c r="S15" s="474"/>
      <c r="T15" s="474"/>
      <c r="U15" s="474"/>
      <c r="V15" s="475"/>
      <c r="W15" s="475"/>
      <c r="X15" s="475"/>
      <c r="Y15" s="475"/>
      <c r="Z15" s="475"/>
    </row>
    <row r="16" spans="2:34" s="476" customFormat="1" ht="12">
      <c r="B16" s="472" t="s">
        <v>883</v>
      </c>
      <c r="C16" s="479" t="s">
        <v>1518</v>
      </c>
      <c r="D16" s="479" t="s">
        <v>1518</v>
      </c>
      <c r="E16" s="479" t="s">
        <v>1518</v>
      </c>
      <c r="F16" s="479" t="s">
        <v>1518</v>
      </c>
      <c r="G16" s="479"/>
      <c r="H16" s="479" t="s">
        <v>1518</v>
      </c>
      <c r="I16" s="479" t="s">
        <v>1518</v>
      </c>
      <c r="J16" s="474"/>
      <c r="K16" s="474"/>
      <c r="L16" s="474"/>
      <c r="M16" s="474"/>
      <c r="N16" s="474"/>
      <c r="O16" s="474"/>
      <c r="P16" s="474"/>
      <c r="Q16" s="474"/>
      <c r="R16" s="474"/>
      <c r="S16" s="474"/>
      <c r="T16" s="474"/>
      <c r="U16" s="474"/>
      <c r="V16" s="475"/>
      <c r="W16" s="475"/>
      <c r="X16" s="475"/>
      <c r="Y16" s="475"/>
      <c r="Z16" s="475"/>
    </row>
    <row r="17" spans="2:34" s="476" customFormat="1" ht="12">
      <c r="B17" s="472" t="s">
        <v>884</v>
      </c>
      <c r="C17" s="479" t="s">
        <v>885</v>
      </c>
      <c r="D17" s="479" t="s">
        <v>450</v>
      </c>
      <c r="E17" s="479" t="s">
        <v>450</v>
      </c>
      <c r="F17" s="479" t="s">
        <v>450</v>
      </c>
      <c r="G17" s="479" t="s">
        <v>450</v>
      </c>
      <c r="H17" s="479" t="s">
        <v>450</v>
      </c>
      <c r="I17" s="479" t="s">
        <v>450</v>
      </c>
      <c r="J17" s="474"/>
      <c r="K17" s="474"/>
      <c r="L17" s="474"/>
      <c r="M17" s="474"/>
      <c r="N17" s="474"/>
      <c r="O17" s="474"/>
      <c r="P17" s="474"/>
      <c r="Q17" s="474"/>
      <c r="R17" s="474"/>
      <c r="S17" s="474"/>
      <c r="T17" s="474"/>
      <c r="U17" s="474"/>
      <c r="V17" s="475"/>
      <c r="W17" s="475"/>
      <c r="X17" s="475"/>
      <c r="Y17" s="475"/>
      <c r="Z17" s="475"/>
    </row>
    <row r="18" spans="2:34" s="476" customFormat="1" ht="12">
      <c r="B18" s="472" t="s">
        <v>448</v>
      </c>
      <c r="C18" s="479" t="s">
        <v>450</v>
      </c>
      <c r="D18" s="479" t="s">
        <v>450</v>
      </c>
      <c r="E18" s="479" t="s">
        <v>450</v>
      </c>
      <c r="F18" s="479" t="s">
        <v>450</v>
      </c>
      <c r="G18" s="479" t="s">
        <v>450</v>
      </c>
      <c r="H18" s="479" t="s">
        <v>450</v>
      </c>
      <c r="I18" s="479" t="s">
        <v>450</v>
      </c>
      <c r="J18" s="474"/>
      <c r="K18" s="474"/>
      <c r="L18" s="474"/>
      <c r="M18" s="474"/>
      <c r="N18" s="474"/>
      <c r="O18" s="474"/>
      <c r="P18" s="474"/>
      <c r="Q18" s="474"/>
      <c r="R18" s="474"/>
      <c r="S18" s="474"/>
      <c r="T18" s="474"/>
      <c r="U18" s="474"/>
      <c r="V18" s="475"/>
      <c r="W18" s="475"/>
      <c r="X18" s="475"/>
      <c r="Y18" s="475"/>
      <c r="Z18" s="475"/>
    </row>
    <row r="19" spans="2:34" s="476" customFormat="1" ht="24">
      <c r="B19" s="472" t="s">
        <v>446</v>
      </c>
      <c r="C19" s="479"/>
      <c r="D19" s="479"/>
      <c r="E19" s="479"/>
      <c r="F19" s="479"/>
      <c r="G19" s="479"/>
      <c r="H19" s="479"/>
      <c r="I19" s="479"/>
      <c r="J19" s="474"/>
      <c r="K19" s="474"/>
      <c r="L19" s="474"/>
      <c r="M19" s="474"/>
      <c r="N19" s="474"/>
      <c r="O19" s="474"/>
      <c r="P19" s="474"/>
      <c r="Q19" s="474"/>
      <c r="R19" s="474"/>
      <c r="S19" s="474"/>
      <c r="T19" s="474"/>
      <c r="U19" s="474"/>
      <c r="V19" s="475"/>
      <c r="W19" s="475"/>
      <c r="X19" s="475"/>
      <c r="Y19" s="475"/>
      <c r="Z19" s="475"/>
    </row>
    <row r="20" spans="2:34" s="476" customFormat="1" ht="24">
      <c r="B20" s="472" t="s">
        <v>447</v>
      </c>
      <c r="C20" s="479" t="s">
        <v>886</v>
      </c>
      <c r="D20" s="479" t="s">
        <v>886</v>
      </c>
      <c r="E20" s="479" t="s">
        <v>886</v>
      </c>
      <c r="F20" s="479" t="s">
        <v>886</v>
      </c>
      <c r="G20" s="479" t="s">
        <v>886</v>
      </c>
      <c r="H20" s="479" t="s">
        <v>886</v>
      </c>
      <c r="I20" s="479" t="s">
        <v>886</v>
      </c>
      <c r="J20" s="474"/>
      <c r="K20" s="474"/>
      <c r="L20" s="474"/>
      <c r="M20" s="474"/>
      <c r="N20" s="474"/>
      <c r="O20" s="474"/>
      <c r="P20" s="474"/>
      <c r="Q20" s="474"/>
      <c r="R20" s="474"/>
      <c r="S20" s="474"/>
      <c r="T20" s="474"/>
      <c r="U20" s="474"/>
      <c r="V20" s="475"/>
      <c r="W20" s="475"/>
      <c r="X20" s="475"/>
      <c r="Y20" s="475"/>
      <c r="Z20" s="475"/>
    </row>
    <row r="21" spans="2:34" s="476" customFormat="1" ht="13.5" customHeight="1">
      <c r="B21" s="472" t="s">
        <v>887</v>
      </c>
      <c r="C21" s="479" t="s">
        <v>1527</v>
      </c>
      <c r="D21" s="479" t="s">
        <v>1527</v>
      </c>
      <c r="E21" s="479" t="s">
        <v>1527</v>
      </c>
      <c r="F21" s="479" t="s">
        <v>1527</v>
      </c>
      <c r="G21" s="479" t="s">
        <v>1527</v>
      </c>
      <c r="H21" s="479" t="s">
        <v>1527</v>
      </c>
      <c r="I21" s="479" t="s">
        <v>1527</v>
      </c>
      <c r="J21" s="474"/>
      <c r="K21" s="474"/>
      <c r="L21" s="474"/>
      <c r="M21" s="474"/>
      <c r="N21" s="474"/>
      <c r="O21" s="474"/>
      <c r="P21" s="474"/>
      <c r="Q21" s="474"/>
      <c r="R21" s="474"/>
      <c r="S21" s="474"/>
      <c r="T21" s="474"/>
      <c r="U21" s="474"/>
      <c r="V21" s="475"/>
      <c r="W21" s="475"/>
      <c r="X21" s="475"/>
      <c r="Y21" s="475"/>
      <c r="Z21" s="475"/>
    </row>
    <row r="22" spans="2:34" s="476" customFormat="1" ht="112.5" customHeight="1">
      <c r="B22" s="472" t="s">
        <v>445</v>
      </c>
      <c r="C22" s="480" t="s">
        <v>230</v>
      </c>
      <c r="D22" s="480" t="s">
        <v>230</v>
      </c>
      <c r="E22" s="480" t="s">
        <v>230</v>
      </c>
      <c r="F22" s="480" t="s">
        <v>230</v>
      </c>
      <c r="G22" s="480" t="s">
        <v>230</v>
      </c>
      <c r="H22" s="480" t="s">
        <v>230</v>
      </c>
      <c r="I22" s="480" t="s">
        <v>230</v>
      </c>
      <c r="J22" s="474"/>
      <c r="K22" s="474"/>
      <c r="L22" s="474"/>
      <c r="M22" s="474"/>
      <c r="N22" s="474"/>
      <c r="O22" s="474"/>
      <c r="P22" s="474"/>
      <c r="Q22" s="474"/>
      <c r="R22" s="474"/>
      <c r="S22" s="474"/>
      <c r="T22" s="474"/>
      <c r="U22" s="474"/>
      <c r="V22" s="475"/>
      <c r="W22" s="475"/>
      <c r="X22" s="475"/>
      <c r="Y22" s="475"/>
      <c r="Z22" s="475"/>
    </row>
    <row r="23" spans="2:34" s="476" customFormat="1" ht="48">
      <c r="B23" s="472" t="s">
        <v>1605</v>
      </c>
      <c r="C23" s="479" t="s">
        <v>1666</v>
      </c>
      <c r="D23" s="479" t="s">
        <v>1666</v>
      </c>
      <c r="E23" s="479" t="s">
        <v>1666</v>
      </c>
      <c r="F23" s="479" t="s">
        <v>1666</v>
      </c>
      <c r="G23" s="479" t="s">
        <v>1664</v>
      </c>
      <c r="H23" s="479" t="s">
        <v>1664</v>
      </c>
      <c r="I23" s="479" t="s">
        <v>1666</v>
      </c>
      <c r="J23" s="474"/>
      <c r="K23" s="474"/>
      <c r="L23" s="474"/>
      <c r="M23" s="474"/>
      <c r="N23" s="474"/>
      <c r="O23" s="474"/>
      <c r="P23" s="474"/>
      <c r="Q23" s="474"/>
      <c r="R23" s="474"/>
      <c r="S23" s="474"/>
      <c r="T23" s="474"/>
      <c r="U23" s="474"/>
      <c r="V23" s="475"/>
      <c r="W23" s="475"/>
      <c r="X23" s="475"/>
      <c r="Y23" s="475"/>
      <c r="Z23" s="475"/>
    </row>
    <row r="24" spans="2:34" s="476" customFormat="1" ht="132" customHeight="1">
      <c r="B24" s="481"/>
      <c r="C24" s="474"/>
      <c r="D24" s="474"/>
      <c r="E24" s="474"/>
      <c r="F24" s="474"/>
      <c r="G24" s="474"/>
      <c r="H24" s="474"/>
      <c r="I24" s="474"/>
      <c r="J24" s="474"/>
      <c r="K24" s="474"/>
      <c r="L24" s="474"/>
      <c r="M24" s="474"/>
      <c r="N24" s="474"/>
      <c r="O24" s="474"/>
      <c r="P24" s="474"/>
      <c r="Q24" s="474"/>
      <c r="R24" s="474"/>
      <c r="S24" s="474"/>
      <c r="T24" s="474"/>
      <c r="U24" s="474"/>
      <c r="V24" s="475"/>
      <c r="W24" s="475"/>
      <c r="X24" s="475"/>
      <c r="Y24" s="475"/>
      <c r="Z24" s="475"/>
    </row>
    <row r="25" spans="2:34" customFormat="1" ht="55" customHeight="1">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2:34" customFormat="1" ht="29" customHeight="1">
      <c r="B26" s="653" t="s">
        <v>1548</v>
      </c>
      <c r="C26" s="653"/>
      <c r="D26" s="653"/>
      <c r="E26" s="653"/>
      <c r="F26" s="653"/>
      <c r="G26" s="653"/>
      <c r="H26" s="653"/>
      <c r="I26" s="653"/>
      <c r="J26" s="15"/>
      <c r="K26" s="15"/>
      <c r="L26" s="15"/>
      <c r="M26" s="15"/>
      <c r="N26" s="15"/>
      <c r="O26" s="15"/>
      <c r="P26" s="15"/>
      <c r="Q26" s="15"/>
      <c r="R26" s="15"/>
      <c r="S26" s="15"/>
      <c r="T26" s="15"/>
      <c r="U26" s="15"/>
      <c r="V26" s="15"/>
      <c r="W26" s="15"/>
      <c r="X26" s="15"/>
      <c r="Y26" s="15"/>
      <c r="Z26" s="15"/>
    </row>
    <row r="27" spans="2:34">
      <c r="B27" s="482"/>
      <c r="K27" s="483"/>
      <c r="Q27" s="483"/>
      <c r="R27" s="483"/>
      <c r="AA27" s="484"/>
      <c r="AB27" s="484"/>
      <c r="AC27" s="484"/>
      <c r="AD27" s="484"/>
      <c r="AE27" s="484"/>
      <c r="AF27" s="484"/>
      <c r="AG27" s="484"/>
      <c r="AH27" s="484"/>
    </row>
    <row r="28" spans="2:34" s="487" customFormat="1" ht="14" customHeight="1">
      <c r="B28" s="485" t="s">
        <v>322</v>
      </c>
      <c r="C28" s="486">
        <f>SUM(C30:M30)</f>
        <v>0</v>
      </c>
    </row>
    <row r="29" spans="2:34" ht="14" customHeight="1"/>
    <row r="30" spans="2:34" s="490" customFormat="1" ht="14" customHeight="1">
      <c r="B30" s="488" t="s">
        <v>439</v>
      </c>
      <c r="C30" s="466">
        <f>C31*C34</f>
        <v>0</v>
      </c>
      <c r="D30" s="466">
        <f t="shared" ref="D30:M30" si="1">D31*D34</f>
        <v>0</v>
      </c>
      <c r="E30" s="466">
        <f t="shared" si="1"/>
        <v>0</v>
      </c>
      <c r="F30" s="466">
        <f t="shared" si="1"/>
        <v>0</v>
      </c>
      <c r="G30" s="466">
        <f t="shared" si="1"/>
        <v>0</v>
      </c>
      <c r="H30" s="466">
        <f t="shared" si="1"/>
        <v>0</v>
      </c>
      <c r="I30" s="466">
        <f t="shared" si="1"/>
        <v>0</v>
      </c>
      <c r="J30" s="466">
        <f t="shared" si="1"/>
        <v>0</v>
      </c>
      <c r="K30" s="466">
        <f t="shared" si="1"/>
        <v>0</v>
      </c>
      <c r="L30" s="466">
        <f t="shared" si="1"/>
        <v>0</v>
      </c>
      <c r="M30" s="466">
        <f t="shared" si="1"/>
        <v>0</v>
      </c>
      <c r="N30" s="489"/>
      <c r="O30" s="489"/>
      <c r="P30" s="489"/>
      <c r="Q30" s="489"/>
      <c r="R30" s="489"/>
      <c r="S30" s="489"/>
      <c r="T30" s="489"/>
      <c r="U30" s="489"/>
      <c r="V30" s="489"/>
      <c r="W30" s="489"/>
      <c r="X30" s="489"/>
      <c r="Y30" s="489"/>
    </row>
    <row r="31" spans="2:34" s="487" customFormat="1" ht="14" customHeight="1">
      <c r="B31" s="488" t="s">
        <v>440</v>
      </c>
      <c r="C31" s="148">
        <v>0</v>
      </c>
      <c r="D31" s="148">
        <v>0</v>
      </c>
      <c r="E31" s="148">
        <v>0</v>
      </c>
      <c r="F31" s="148">
        <v>0</v>
      </c>
      <c r="G31" s="148">
        <v>0</v>
      </c>
      <c r="H31" s="148">
        <v>0</v>
      </c>
      <c r="I31" s="148">
        <v>0</v>
      </c>
      <c r="J31" s="148">
        <v>0</v>
      </c>
      <c r="K31" s="148">
        <v>0</v>
      </c>
      <c r="L31" s="148">
        <v>0</v>
      </c>
      <c r="M31" s="148">
        <v>0</v>
      </c>
      <c r="N31" s="491"/>
      <c r="O31" s="491"/>
      <c r="P31" s="491"/>
      <c r="Q31" s="491"/>
      <c r="R31" s="491"/>
      <c r="S31" s="491"/>
      <c r="T31" s="491"/>
      <c r="U31" s="491"/>
      <c r="V31" s="491"/>
      <c r="W31" s="491"/>
      <c r="X31" s="491"/>
      <c r="Y31" s="491"/>
      <c r="Z31" s="491"/>
      <c r="AA31" s="491"/>
      <c r="AB31" s="491"/>
      <c r="AC31" s="491"/>
      <c r="AD31" s="491"/>
      <c r="AE31" s="491"/>
    </row>
    <row r="32" spans="2:34" ht="14" customHeight="1">
      <c r="M32" s="492"/>
    </row>
    <row r="33" spans="2:26" s="476" customFormat="1" ht="14" customHeight="1">
      <c r="B33" s="472" t="s">
        <v>441</v>
      </c>
      <c r="C33" s="493" t="s">
        <v>888</v>
      </c>
      <c r="D33" s="494" t="s">
        <v>889</v>
      </c>
      <c r="E33" s="495" t="s">
        <v>890</v>
      </c>
      <c r="F33" s="495" t="s">
        <v>891</v>
      </c>
      <c r="G33" s="495" t="s">
        <v>892</v>
      </c>
      <c r="H33" s="495" t="s">
        <v>893</v>
      </c>
      <c r="I33" s="495" t="s">
        <v>894</v>
      </c>
      <c r="J33" s="495" t="s">
        <v>895</v>
      </c>
      <c r="K33" s="495" t="s">
        <v>896</v>
      </c>
      <c r="L33" s="495" t="s">
        <v>897</v>
      </c>
      <c r="M33" s="496" t="s">
        <v>898</v>
      </c>
      <c r="N33" s="475"/>
      <c r="O33" s="475"/>
      <c r="P33" s="475"/>
      <c r="Q33" s="475"/>
      <c r="R33" s="475"/>
      <c r="S33" s="475"/>
      <c r="T33" s="475"/>
      <c r="U33" s="475"/>
      <c r="V33" s="475"/>
      <c r="W33" s="475"/>
      <c r="X33" s="475"/>
      <c r="Y33" s="475"/>
    </row>
    <row r="34" spans="2:26" s="476" customFormat="1" ht="14" customHeight="1">
      <c r="B34" s="472" t="s">
        <v>100</v>
      </c>
      <c r="C34" s="479">
        <v>5</v>
      </c>
      <c r="D34" s="497">
        <v>5</v>
      </c>
      <c r="E34" s="498">
        <v>1</v>
      </c>
      <c r="F34" s="498">
        <v>1</v>
      </c>
      <c r="G34" s="498">
        <v>1</v>
      </c>
      <c r="H34" s="498">
        <v>3</v>
      </c>
      <c r="I34" s="498">
        <v>1</v>
      </c>
      <c r="J34" s="498">
        <v>3</v>
      </c>
      <c r="K34" s="498">
        <v>1</v>
      </c>
      <c r="L34" s="498">
        <v>1</v>
      </c>
      <c r="M34" s="499">
        <v>1</v>
      </c>
      <c r="N34" s="475"/>
      <c r="O34" s="475"/>
      <c r="P34" s="475"/>
      <c r="Q34" s="475"/>
      <c r="R34" s="475"/>
      <c r="S34" s="475"/>
      <c r="T34" s="475"/>
      <c r="U34" s="475"/>
      <c r="V34" s="475"/>
      <c r="W34" s="475"/>
      <c r="X34" s="475"/>
      <c r="Y34" s="475"/>
    </row>
    <row r="35" spans="2:26" s="476" customFormat="1" ht="14" customHeight="1">
      <c r="B35" s="472" t="s">
        <v>442</v>
      </c>
      <c r="C35" s="479" t="s">
        <v>899</v>
      </c>
      <c r="D35" s="497" t="s">
        <v>899</v>
      </c>
      <c r="E35" s="498" t="s">
        <v>900</v>
      </c>
      <c r="F35" s="498" t="s">
        <v>901</v>
      </c>
      <c r="G35" s="498" t="s">
        <v>869</v>
      </c>
      <c r="H35" s="498" t="s">
        <v>868</v>
      </c>
      <c r="I35" s="498" t="s">
        <v>868</v>
      </c>
      <c r="J35" s="498" t="s">
        <v>868</v>
      </c>
      <c r="K35" s="498" t="s">
        <v>902</v>
      </c>
      <c r="L35" s="498" t="s">
        <v>899</v>
      </c>
      <c r="M35" s="499" t="s">
        <v>903</v>
      </c>
      <c r="N35" s="475"/>
      <c r="O35" s="475"/>
      <c r="P35" s="475"/>
      <c r="Q35" s="475"/>
      <c r="R35" s="475"/>
      <c r="S35" s="475"/>
      <c r="T35" s="475"/>
      <c r="U35" s="475"/>
      <c r="V35" s="475"/>
      <c r="W35" s="475"/>
      <c r="X35" s="475"/>
      <c r="Y35" s="475"/>
    </row>
    <row r="36" spans="2:26" s="476" customFormat="1" ht="14" customHeight="1">
      <c r="B36" s="472" t="s">
        <v>444</v>
      </c>
      <c r="C36" s="479">
        <v>0</v>
      </c>
      <c r="D36" s="497">
        <v>0</v>
      </c>
      <c r="E36" s="498">
        <v>0</v>
      </c>
      <c r="F36" s="498">
        <v>0</v>
      </c>
      <c r="G36" s="498">
        <v>0</v>
      </c>
      <c r="H36" s="498">
        <v>0</v>
      </c>
      <c r="I36" s="498">
        <v>0</v>
      </c>
      <c r="J36" s="498">
        <v>0</v>
      </c>
      <c r="K36" s="498">
        <v>0</v>
      </c>
      <c r="L36" s="498">
        <v>0</v>
      </c>
      <c r="M36" s="499">
        <v>0</v>
      </c>
      <c r="N36" s="475"/>
      <c r="O36" s="475"/>
      <c r="P36" s="475"/>
      <c r="Q36" s="475"/>
      <c r="R36" s="475"/>
      <c r="S36" s="475"/>
      <c r="T36" s="475"/>
      <c r="U36" s="475"/>
      <c r="V36" s="475"/>
      <c r="W36" s="475"/>
      <c r="X36" s="475"/>
      <c r="Y36" s="475"/>
    </row>
    <row r="37" spans="2:26" s="476" customFormat="1" ht="14" customHeight="1">
      <c r="B37" s="472" t="s">
        <v>443</v>
      </c>
      <c r="C37" s="479" t="s">
        <v>151</v>
      </c>
      <c r="D37" s="497" t="s">
        <v>449</v>
      </c>
      <c r="E37" s="498" t="s">
        <v>450</v>
      </c>
      <c r="F37" s="498" t="s">
        <v>450</v>
      </c>
      <c r="G37" s="498" t="s">
        <v>904</v>
      </c>
      <c r="H37" s="498" t="s">
        <v>904</v>
      </c>
      <c r="I37" s="498" t="s">
        <v>449</v>
      </c>
      <c r="J37" s="498" t="s">
        <v>151</v>
      </c>
      <c r="K37" s="498" t="s">
        <v>151</v>
      </c>
      <c r="L37" s="498" t="s">
        <v>449</v>
      </c>
      <c r="M37" s="499" t="s">
        <v>449</v>
      </c>
      <c r="N37" s="475"/>
      <c r="O37" s="475"/>
      <c r="P37" s="475"/>
      <c r="Q37" s="475"/>
      <c r="R37" s="475"/>
      <c r="S37" s="475"/>
      <c r="T37" s="475"/>
      <c r="U37" s="475"/>
      <c r="V37" s="475"/>
      <c r="W37" s="475"/>
      <c r="X37" s="475"/>
      <c r="Y37" s="475"/>
    </row>
    <row r="38" spans="2:26" s="476" customFormat="1" ht="60">
      <c r="B38" s="472" t="s">
        <v>905</v>
      </c>
      <c r="C38" s="479" t="s">
        <v>906</v>
      </c>
      <c r="D38" s="497" t="s">
        <v>906</v>
      </c>
      <c r="E38" s="498" t="s">
        <v>907</v>
      </c>
      <c r="F38" s="498" t="s">
        <v>906</v>
      </c>
      <c r="G38" s="478" t="s">
        <v>1528</v>
      </c>
      <c r="H38" s="478" t="s">
        <v>1528</v>
      </c>
      <c r="I38" s="498" t="s">
        <v>906</v>
      </c>
      <c r="J38" s="478" t="s">
        <v>1528</v>
      </c>
      <c r="K38" s="498" t="s">
        <v>1526</v>
      </c>
      <c r="L38" s="498" t="s">
        <v>1661</v>
      </c>
      <c r="M38" s="498" t="s">
        <v>1662</v>
      </c>
      <c r="N38" s="475"/>
      <c r="O38" s="475"/>
      <c r="P38" s="475"/>
      <c r="Q38" s="475"/>
      <c r="R38" s="475"/>
      <c r="S38" s="475"/>
      <c r="T38" s="475"/>
      <c r="U38" s="475"/>
      <c r="V38" s="475"/>
      <c r="W38" s="475"/>
      <c r="X38" s="475"/>
      <c r="Y38" s="475"/>
    </row>
    <row r="39" spans="2:26" s="476" customFormat="1" ht="12">
      <c r="B39" s="472" t="s">
        <v>883</v>
      </c>
      <c r="C39" s="479"/>
      <c r="D39" s="497"/>
      <c r="E39" s="498"/>
      <c r="F39" s="498"/>
      <c r="G39" s="479" t="s">
        <v>1518</v>
      </c>
      <c r="H39" s="479" t="s">
        <v>1518</v>
      </c>
      <c r="I39" s="498"/>
      <c r="J39" s="479" t="s">
        <v>1518</v>
      </c>
      <c r="K39" s="479" t="s">
        <v>1518</v>
      </c>
      <c r="L39" s="498"/>
      <c r="M39" s="479" t="s">
        <v>1518</v>
      </c>
      <c r="N39" s="475"/>
      <c r="O39" s="475"/>
      <c r="P39" s="475"/>
      <c r="Q39" s="475"/>
      <c r="R39" s="475"/>
      <c r="S39" s="475"/>
      <c r="T39" s="475"/>
      <c r="U39" s="475"/>
      <c r="V39" s="475"/>
      <c r="W39" s="475"/>
      <c r="X39" s="475"/>
      <c r="Y39" s="475"/>
    </row>
    <row r="40" spans="2:26" s="476" customFormat="1" ht="34" customHeight="1">
      <c r="B40" s="472" t="s">
        <v>884</v>
      </c>
      <c r="C40" s="479" t="s">
        <v>450</v>
      </c>
      <c r="D40" s="497" t="s">
        <v>450</v>
      </c>
      <c r="E40" s="498" t="s">
        <v>450</v>
      </c>
      <c r="F40" s="498" t="s">
        <v>450</v>
      </c>
      <c r="G40" s="498" t="s">
        <v>450</v>
      </c>
      <c r="H40" s="498" t="s">
        <v>450</v>
      </c>
      <c r="I40" s="498" t="s">
        <v>450</v>
      </c>
      <c r="J40" s="498" t="s">
        <v>450</v>
      </c>
      <c r="K40" s="498" t="s">
        <v>1519</v>
      </c>
      <c r="L40" s="498" t="s">
        <v>1523</v>
      </c>
      <c r="M40" s="499" t="s">
        <v>1523</v>
      </c>
      <c r="N40" s="475"/>
      <c r="O40" s="475"/>
      <c r="P40" s="475"/>
      <c r="Q40" s="475"/>
      <c r="R40" s="475"/>
      <c r="S40" s="475"/>
      <c r="T40" s="475"/>
      <c r="U40" s="475"/>
      <c r="V40" s="475"/>
      <c r="W40" s="475"/>
      <c r="X40" s="475"/>
      <c r="Y40" s="475"/>
    </row>
    <row r="41" spans="2:26" s="476" customFormat="1" ht="24">
      <c r="B41" s="472" t="s">
        <v>448</v>
      </c>
      <c r="C41" s="479" t="s">
        <v>450</v>
      </c>
      <c r="D41" s="497" t="s">
        <v>450</v>
      </c>
      <c r="E41" s="498" t="s">
        <v>450</v>
      </c>
      <c r="F41" s="498" t="s">
        <v>450</v>
      </c>
      <c r="G41" s="498" t="s">
        <v>450</v>
      </c>
      <c r="H41" s="498" t="s">
        <v>450</v>
      </c>
      <c r="I41" s="498" t="s">
        <v>1520</v>
      </c>
      <c r="J41" s="498" t="s">
        <v>1520</v>
      </c>
      <c r="K41" s="498" t="s">
        <v>1521</v>
      </c>
      <c r="L41" s="499" t="s">
        <v>1524</v>
      </c>
      <c r="M41" s="499" t="s">
        <v>1522</v>
      </c>
      <c r="N41" s="475"/>
      <c r="O41" s="475"/>
      <c r="P41" s="475"/>
      <c r="Q41" s="475"/>
      <c r="R41" s="475"/>
      <c r="S41" s="475"/>
      <c r="T41" s="475"/>
      <c r="U41" s="475"/>
      <c r="V41" s="475"/>
      <c r="W41" s="475"/>
      <c r="X41" s="475"/>
      <c r="Y41" s="475"/>
    </row>
    <row r="42" spans="2:26" s="476" customFormat="1" ht="24">
      <c r="B42" s="472" t="s">
        <v>446</v>
      </c>
      <c r="C42" s="479"/>
      <c r="D42" s="497"/>
      <c r="E42" s="498"/>
      <c r="F42" s="498"/>
      <c r="G42" s="498"/>
      <c r="H42" s="498"/>
      <c r="I42" s="498"/>
      <c r="K42" s="498"/>
      <c r="L42" s="498"/>
      <c r="M42" s="499"/>
      <c r="N42" s="475"/>
      <c r="O42" s="475"/>
      <c r="P42" s="475"/>
      <c r="Q42" s="475"/>
      <c r="R42" s="475"/>
      <c r="S42" s="475"/>
      <c r="T42" s="475"/>
      <c r="U42" s="475"/>
      <c r="V42" s="475"/>
      <c r="W42" s="475"/>
      <c r="X42" s="475"/>
      <c r="Y42" s="475"/>
    </row>
    <row r="43" spans="2:26" s="476" customFormat="1" ht="24">
      <c r="B43" s="472" t="s">
        <v>447</v>
      </c>
      <c r="C43" s="479"/>
      <c r="D43" s="497"/>
      <c r="E43" s="498"/>
      <c r="F43" s="498"/>
      <c r="G43" s="498" t="s">
        <v>886</v>
      </c>
      <c r="H43" s="498" t="s">
        <v>886</v>
      </c>
      <c r="I43" s="498" t="s">
        <v>886</v>
      </c>
      <c r="J43" s="498" t="s">
        <v>886</v>
      </c>
      <c r="K43" s="498" t="s">
        <v>886</v>
      </c>
      <c r="L43" s="498"/>
      <c r="M43" s="498"/>
      <c r="N43" s="475"/>
      <c r="O43" s="475"/>
      <c r="P43" s="475"/>
      <c r="Q43" s="475"/>
      <c r="R43" s="475"/>
      <c r="S43" s="475"/>
      <c r="T43" s="475"/>
      <c r="U43" s="475"/>
      <c r="V43" s="475"/>
      <c r="W43" s="475"/>
      <c r="X43" s="475"/>
      <c r="Y43" s="475"/>
    </row>
    <row r="44" spans="2:26" s="476" customFormat="1" ht="14" customHeight="1">
      <c r="B44" s="472" t="s">
        <v>887</v>
      </c>
      <c r="C44" s="479" t="s">
        <v>1525</v>
      </c>
      <c r="D44" s="479" t="s">
        <v>1525</v>
      </c>
      <c r="E44" s="498"/>
      <c r="F44" s="498"/>
      <c r="G44" s="498"/>
      <c r="H44" s="498"/>
      <c r="I44" s="498"/>
      <c r="J44" s="479" t="s">
        <v>1527</v>
      </c>
      <c r="K44" s="498"/>
      <c r="L44" s="498"/>
      <c r="M44" s="499"/>
      <c r="N44" s="475"/>
      <c r="O44" s="475"/>
      <c r="P44" s="475"/>
      <c r="Q44" s="475"/>
      <c r="R44" s="475"/>
      <c r="S44" s="475"/>
      <c r="T44" s="475"/>
      <c r="U44" s="475"/>
      <c r="V44" s="475"/>
      <c r="W44" s="475"/>
      <c r="X44" s="475"/>
      <c r="Y44" s="475"/>
    </row>
    <row r="45" spans="2:26" s="476" customFormat="1" ht="112.5" customHeight="1">
      <c r="B45" s="472" t="s">
        <v>445</v>
      </c>
      <c r="C45" s="480" t="s">
        <v>230</v>
      </c>
      <c r="D45" s="500" t="s">
        <v>230</v>
      </c>
      <c r="E45" s="501" t="s">
        <v>230</v>
      </c>
      <c r="F45" s="501" t="s">
        <v>230</v>
      </c>
      <c r="G45" s="501" t="s">
        <v>230</v>
      </c>
      <c r="H45" s="501" t="s">
        <v>230</v>
      </c>
      <c r="I45" s="501" t="s">
        <v>230</v>
      </c>
      <c r="J45" s="501" t="s">
        <v>230</v>
      </c>
      <c r="K45" s="501" t="s">
        <v>230</v>
      </c>
      <c r="L45" s="501" t="s">
        <v>230</v>
      </c>
      <c r="M45" s="502" t="s">
        <v>230</v>
      </c>
      <c r="N45" s="475"/>
      <c r="O45" s="475"/>
      <c r="P45" s="475"/>
      <c r="Q45" s="475"/>
      <c r="R45" s="475"/>
      <c r="S45" s="475"/>
      <c r="T45" s="475"/>
      <c r="U45" s="475"/>
      <c r="V45" s="475"/>
      <c r="W45" s="475"/>
      <c r="X45" s="475"/>
      <c r="Y45" s="475"/>
    </row>
    <row r="46" spans="2:26" s="476" customFormat="1" ht="48">
      <c r="B46" s="472" t="s">
        <v>1605</v>
      </c>
      <c r="C46" s="479" t="s">
        <v>1664</v>
      </c>
      <c r="D46" s="479" t="s">
        <v>1664</v>
      </c>
      <c r="E46" s="479" t="s">
        <v>1665</v>
      </c>
      <c r="F46" s="479" t="s">
        <v>1665</v>
      </c>
      <c r="G46" s="479" t="s">
        <v>1666</v>
      </c>
      <c r="H46" s="479" t="s">
        <v>1666</v>
      </c>
      <c r="I46" s="479" t="s">
        <v>1664</v>
      </c>
      <c r="J46" s="479" t="s">
        <v>1664</v>
      </c>
      <c r="K46" s="498" t="s">
        <v>1606</v>
      </c>
      <c r="L46" s="479" t="s">
        <v>1664</v>
      </c>
      <c r="M46" s="479" t="s">
        <v>1664</v>
      </c>
      <c r="N46" s="475"/>
      <c r="O46" s="475"/>
      <c r="P46" s="475"/>
      <c r="Q46" s="475"/>
      <c r="R46" s="475"/>
      <c r="S46" s="475"/>
      <c r="T46" s="475"/>
      <c r="U46" s="475"/>
      <c r="V46" s="475"/>
      <c r="W46" s="475"/>
      <c r="X46" s="475"/>
      <c r="Y46" s="475"/>
    </row>
    <row r="47" spans="2:26" s="476" customFormat="1">
      <c r="B47" s="481"/>
      <c r="C47" s="474"/>
      <c r="D47" s="474"/>
      <c r="E47" s="474"/>
      <c r="F47" s="474"/>
      <c r="G47" s="474"/>
      <c r="H47" s="474"/>
      <c r="I47" s="474"/>
      <c r="J47" s="474"/>
      <c r="K47" s="474"/>
      <c r="L47" s="474"/>
      <c r="M47" s="474"/>
      <c r="N47" s="474"/>
      <c r="O47" s="475"/>
      <c r="P47" s="475"/>
      <c r="Q47" s="475"/>
      <c r="R47" s="475"/>
      <c r="S47" s="475"/>
      <c r="T47" s="475"/>
      <c r="U47" s="475"/>
      <c r="V47" s="475"/>
      <c r="W47" s="475"/>
      <c r="X47" s="475"/>
      <c r="Y47" s="475"/>
      <c r="Z47" s="475"/>
    </row>
    <row r="48" spans="2:26" s="476" customFormat="1">
      <c r="B48" s="481"/>
      <c r="C48" s="474"/>
      <c r="D48" s="474"/>
      <c r="E48" s="474"/>
      <c r="F48" s="474"/>
      <c r="G48" s="474"/>
      <c r="H48" s="474"/>
      <c r="I48" s="474"/>
      <c r="J48" s="474"/>
      <c r="K48" s="474"/>
      <c r="L48" s="474"/>
      <c r="M48" s="474"/>
      <c r="N48" s="474"/>
      <c r="O48" s="475"/>
      <c r="P48" s="475"/>
      <c r="Q48" s="475"/>
      <c r="R48" s="475"/>
      <c r="S48" s="475"/>
      <c r="T48" s="475"/>
      <c r="U48" s="475"/>
      <c r="V48" s="475"/>
      <c r="W48" s="475"/>
      <c r="X48" s="475"/>
      <c r="Y48" s="475"/>
      <c r="Z48" s="475"/>
    </row>
  </sheetData>
  <sheetProtection algorithmName="SHA-512" hashValue="vXw/tQ42RhlEKRQJ7ZRiS5UbVman24ZUUNhMCclm/Lgsp+ht5y2pCATwSbp+oOumNt2nqm7f0bCcS2fxmI/tCg==" saltValue="GgKP/8tLDWXxp3Isk43B0Q==" spinCount="100000" sheet="1" objects="1" scenarios="1" formatRows="0"/>
  <mergeCells count="2">
    <mergeCell ref="B26:I26"/>
    <mergeCell ref="B2:I2"/>
  </mergeCells>
  <pageMargins left="0.7" right="0.7" top="0.75" bottom="0.75" header="0.3" footer="0.3"/>
  <pageSetup paperSize="8" orientation="landscape" horizontalDpi="0" verticalDpi="0"/>
  <headerFooter>
    <oddFooter>&amp;LSTAVBNO POHIŠTVO&amp;CPAVILJON BREZA VDC ČRNOMELJ&amp;Rstran &amp;P/&amp;N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E5A9-08C5-1846-883F-D567163AB02D}">
  <sheetPr>
    <tabColor theme="6" tint="-0.249977111117893"/>
  </sheetPr>
  <dimension ref="A1:Q322"/>
  <sheetViews>
    <sheetView topLeftCell="A289" zoomScaleNormal="100" workbookViewId="0">
      <selection activeCell="L304" sqref="L304"/>
    </sheetView>
  </sheetViews>
  <sheetFormatPr baseColWidth="10" defaultColWidth="9.1640625" defaultRowHeight="14"/>
  <cols>
    <col min="1" max="1" width="4" style="10" customWidth="1"/>
    <col min="2" max="2" width="8" style="566" customWidth="1"/>
    <col min="3" max="3" width="43.6640625" style="10" customWidth="1"/>
    <col min="4" max="4" width="9.6640625" style="575" customWidth="1"/>
    <col min="5" max="5" width="9.5" style="576" customWidth="1"/>
    <col min="6" max="6" width="14.33203125" style="202" customWidth="1"/>
    <col min="7" max="7" width="13.5" style="571" customWidth="1"/>
    <col min="8" max="16384" width="9.1640625" style="273"/>
  </cols>
  <sheetData>
    <row r="1" spans="2:7" ht="25">
      <c r="C1" s="567"/>
      <c r="D1" s="568"/>
      <c r="E1" s="569"/>
      <c r="F1" s="570"/>
    </row>
    <row r="2" spans="2:7" ht="25">
      <c r="B2" s="1"/>
      <c r="C2" s="572" t="s">
        <v>1402</v>
      </c>
      <c r="D2" s="11"/>
      <c r="E2" s="573"/>
      <c r="F2" s="570"/>
    </row>
    <row r="3" spans="2:7">
      <c r="C3" s="574"/>
      <c r="F3" s="571"/>
    </row>
    <row r="4" spans="2:7">
      <c r="B4" s="42" t="s">
        <v>101</v>
      </c>
      <c r="C4" s="44" t="s">
        <v>114</v>
      </c>
      <c r="D4" s="250"/>
      <c r="E4" s="309"/>
      <c r="F4" s="281"/>
      <c r="G4" s="130">
        <f>G32</f>
        <v>0</v>
      </c>
    </row>
    <row r="5" spans="2:7">
      <c r="B5" s="42" t="s">
        <v>110</v>
      </c>
      <c r="C5" s="44" t="s">
        <v>116</v>
      </c>
      <c r="D5" s="250"/>
      <c r="E5" s="309"/>
      <c r="F5" s="281"/>
      <c r="G5" s="130">
        <f>G89</f>
        <v>0</v>
      </c>
    </row>
    <row r="6" spans="2:7">
      <c r="B6" s="42" t="s">
        <v>113</v>
      </c>
      <c r="C6" s="44" t="s">
        <v>1018</v>
      </c>
      <c r="D6" s="250"/>
      <c r="E6" s="309"/>
      <c r="F6" s="281"/>
      <c r="G6" s="130">
        <f>G128</f>
        <v>0</v>
      </c>
    </row>
    <row r="7" spans="2:7">
      <c r="B7" s="42" t="s">
        <v>115</v>
      </c>
      <c r="C7" s="44" t="s">
        <v>1432</v>
      </c>
      <c r="D7" s="250"/>
      <c r="E7" s="309"/>
      <c r="F7" s="281"/>
      <c r="G7" s="130">
        <f>G155</f>
        <v>0</v>
      </c>
    </row>
    <row r="8" spans="2:7" ht="28">
      <c r="B8" s="42" t="s">
        <v>132</v>
      </c>
      <c r="C8" s="44" t="s">
        <v>1447</v>
      </c>
      <c r="D8" s="250"/>
      <c r="E8" s="309"/>
      <c r="F8" s="281"/>
      <c r="G8" s="130">
        <f>G182</f>
        <v>0</v>
      </c>
    </row>
    <row r="9" spans="2:7">
      <c r="B9" s="42" t="s">
        <v>133</v>
      </c>
      <c r="C9" s="44" t="s">
        <v>1430</v>
      </c>
      <c r="D9" s="250"/>
      <c r="E9" s="309"/>
      <c r="F9" s="281"/>
      <c r="G9" s="130">
        <f>G243</f>
        <v>0</v>
      </c>
    </row>
    <row r="10" spans="2:7">
      <c r="B10" s="42" t="s">
        <v>144</v>
      </c>
      <c r="C10" s="44" t="s">
        <v>1421</v>
      </c>
      <c r="D10" s="250"/>
      <c r="E10" s="309"/>
      <c r="F10" s="281"/>
      <c r="G10" s="130">
        <f>G254</f>
        <v>0</v>
      </c>
    </row>
    <row r="11" spans="2:7">
      <c r="B11" s="42" t="s">
        <v>139</v>
      </c>
      <c r="C11" s="44" t="s">
        <v>1418</v>
      </c>
      <c r="D11" s="250"/>
      <c r="E11" s="309"/>
      <c r="F11" s="281"/>
      <c r="G11" s="130">
        <f>G297</f>
        <v>0</v>
      </c>
    </row>
    <row r="12" spans="2:7" ht="14" customHeight="1">
      <c r="B12" s="42" t="s">
        <v>141</v>
      </c>
      <c r="C12" s="44" t="s">
        <v>142</v>
      </c>
      <c r="D12" s="250"/>
      <c r="E12" s="309"/>
      <c r="F12" s="281"/>
      <c r="G12" s="130">
        <f>G306</f>
        <v>0</v>
      </c>
    </row>
    <row r="13" spans="2:7" ht="14" customHeight="1">
      <c r="B13" s="42" t="s">
        <v>1459</v>
      </c>
      <c r="C13" s="44" t="s">
        <v>1441</v>
      </c>
      <c r="D13" s="250"/>
      <c r="E13" s="309"/>
      <c r="F13" s="281"/>
      <c r="G13" s="130">
        <f>G322</f>
        <v>0</v>
      </c>
    </row>
    <row r="14" spans="2:7" s="15" customFormat="1">
      <c r="B14" s="45"/>
      <c r="C14" s="46" t="s">
        <v>1403</v>
      </c>
      <c r="D14" s="251"/>
      <c r="E14" s="577"/>
      <c r="F14" s="321"/>
      <c r="G14" s="321">
        <f>SUM(G4:G13)</f>
        <v>0</v>
      </c>
    </row>
    <row r="15" spans="2:7">
      <c r="B15" s="578"/>
      <c r="C15" s="273"/>
      <c r="D15" s="579"/>
      <c r="E15" s="580"/>
      <c r="F15" s="581"/>
    </row>
    <row r="16" spans="2:7">
      <c r="B16" s="578"/>
      <c r="C16" s="273"/>
      <c r="D16" s="579"/>
      <c r="E16" s="580"/>
      <c r="F16" s="581"/>
    </row>
    <row r="17" spans="1:7" s="15" customFormat="1">
      <c r="B17" s="84" t="s">
        <v>921</v>
      </c>
      <c r="C17" s="85" t="s">
        <v>917</v>
      </c>
      <c r="D17" s="257" t="s">
        <v>916</v>
      </c>
      <c r="E17" s="582" t="s">
        <v>918</v>
      </c>
      <c r="F17" s="583" t="s">
        <v>919</v>
      </c>
      <c r="G17" s="583" t="s">
        <v>920</v>
      </c>
    </row>
    <row r="18" spans="1:7" s="77" customFormat="1" ht="13">
      <c r="B18" s="51"/>
      <c r="C18" s="88"/>
      <c r="D18" s="252"/>
      <c r="E18" s="584"/>
      <c r="F18" s="195"/>
      <c r="G18" s="306"/>
    </row>
    <row r="19" spans="1:7" s="77" customFormat="1" ht="56" customHeight="1">
      <c r="B19" s="51"/>
      <c r="C19" s="52" t="s">
        <v>1104</v>
      </c>
      <c r="D19" s="252"/>
      <c r="E19" s="584"/>
      <c r="F19" s="195"/>
      <c r="G19" s="306"/>
    </row>
    <row r="20" spans="1:7" s="77" customFormat="1" ht="42">
      <c r="B20" s="51"/>
      <c r="C20" s="269" t="s">
        <v>111</v>
      </c>
      <c r="D20" s="252"/>
      <c r="E20" s="584"/>
      <c r="F20" s="195"/>
      <c r="G20" s="306"/>
    </row>
    <row r="21" spans="1:7" s="1" customFormat="1">
      <c r="A21" s="20"/>
      <c r="B21" s="15"/>
      <c r="C21" s="20"/>
      <c r="D21" s="252"/>
      <c r="E21" s="428"/>
      <c r="F21" s="156"/>
      <c r="G21" s="130"/>
    </row>
    <row r="22" spans="1:7" customFormat="1" ht="13">
      <c r="B22" s="112" t="s">
        <v>101</v>
      </c>
      <c r="C22" s="71" t="s">
        <v>114</v>
      </c>
      <c r="D22" s="264"/>
      <c r="E22" s="585"/>
      <c r="F22" s="196"/>
      <c r="G22" s="586"/>
    </row>
    <row r="23" spans="1:7" s="1" customFormat="1">
      <c r="B23" s="293"/>
      <c r="C23" s="295"/>
      <c r="D23" s="296"/>
      <c r="E23" s="297"/>
      <c r="F23" s="163"/>
      <c r="G23" s="280"/>
    </row>
    <row r="24" spans="1:7" s="1" customFormat="1" ht="84">
      <c r="B24" s="128">
        <v>1</v>
      </c>
      <c r="C24" s="269" t="s">
        <v>420</v>
      </c>
      <c r="D24" s="272" t="s">
        <v>76</v>
      </c>
      <c r="E24" s="274">
        <v>25</v>
      </c>
      <c r="F24" s="154">
        <v>0</v>
      </c>
      <c r="G24" s="130">
        <f>E24*F24</f>
        <v>0</v>
      </c>
    </row>
    <row r="25" spans="1:7" s="1" customFormat="1">
      <c r="B25" s="279"/>
      <c r="C25" s="295"/>
      <c r="D25" s="296"/>
      <c r="E25" s="297"/>
      <c r="F25" s="163"/>
      <c r="G25" s="130"/>
    </row>
    <row r="26" spans="1:7" s="1" customFormat="1" ht="83" customHeight="1">
      <c r="B26" s="128">
        <f>MAX($A24:B25)+1</f>
        <v>2</v>
      </c>
      <c r="C26" s="269" t="s">
        <v>421</v>
      </c>
      <c r="D26" s="272" t="s">
        <v>76</v>
      </c>
      <c r="E26" s="274">
        <v>48</v>
      </c>
      <c r="F26" s="154">
        <v>0</v>
      </c>
      <c r="G26" s="130">
        <f>E26*F26</f>
        <v>0</v>
      </c>
    </row>
    <row r="27" spans="1:7" s="1" customFormat="1">
      <c r="B27" s="128"/>
      <c r="C27" s="269"/>
      <c r="D27" s="272"/>
      <c r="E27" s="274"/>
      <c r="F27" s="163"/>
      <c r="G27" s="130"/>
    </row>
    <row r="28" spans="1:7" s="1" customFormat="1" ht="26" customHeight="1">
      <c r="B28" s="128">
        <f>MAX($A26:B27)+1</f>
        <v>3</v>
      </c>
      <c r="C28" s="269" t="s">
        <v>1505</v>
      </c>
      <c r="D28" s="272" t="s">
        <v>76</v>
      </c>
      <c r="E28" s="274">
        <v>62.5</v>
      </c>
      <c r="F28" s="154">
        <v>0</v>
      </c>
      <c r="G28" s="130">
        <f>E28*F28</f>
        <v>0</v>
      </c>
    </row>
    <row r="29" spans="1:7" s="1" customFormat="1">
      <c r="B29" s="19"/>
      <c r="C29" s="269"/>
      <c r="D29" s="272"/>
      <c r="E29" s="274"/>
      <c r="F29" s="158"/>
      <c r="G29" s="130"/>
    </row>
    <row r="30" spans="1:7" s="1" customFormat="1" ht="28">
      <c r="B30" s="128">
        <f>MAX($A$24:B29)+1</f>
        <v>4</v>
      </c>
      <c r="C30" s="269" t="s">
        <v>422</v>
      </c>
      <c r="D30" s="272" t="s">
        <v>74</v>
      </c>
      <c r="E30" s="274">
        <v>50</v>
      </c>
      <c r="F30" s="154">
        <v>0</v>
      </c>
      <c r="G30" s="130">
        <f>E30*F30</f>
        <v>0</v>
      </c>
    </row>
    <row r="31" spans="1:7" s="1" customFormat="1">
      <c r="B31" s="19"/>
      <c r="C31" s="269"/>
      <c r="D31" s="272"/>
      <c r="E31" s="309"/>
      <c r="F31" s="158"/>
      <c r="G31" s="130"/>
    </row>
    <row r="32" spans="1:7" s="77" customFormat="1" ht="13">
      <c r="B32" s="69"/>
      <c r="C32" s="59" t="s">
        <v>1407</v>
      </c>
      <c r="D32" s="587"/>
      <c r="E32" s="588"/>
      <c r="F32" s="197"/>
      <c r="G32" s="586">
        <f>SUM(G24:G31)</f>
        <v>0</v>
      </c>
    </row>
    <row r="33" spans="2:9" s="77" customFormat="1" ht="13">
      <c r="B33" s="70"/>
      <c r="C33" s="62"/>
      <c r="D33" s="589"/>
      <c r="E33" s="590"/>
      <c r="F33" s="198"/>
      <c r="G33" s="591"/>
    </row>
    <row r="34" spans="2:9" s="1" customFormat="1">
      <c r="B34" s="592"/>
      <c r="C34" s="592"/>
      <c r="D34" s="278"/>
      <c r="E34" s="593"/>
      <c r="F34" s="199"/>
      <c r="G34" s="306"/>
    </row>
    <row r="35" spans="2:9" customFormat="1" ht="13">
      <c r="B35" s="112" t="s">
        <v>1408</v>
      </c>
      <c r="C35" s="71" t="s">
        <v>1409</v>
      </c>
      <c r="D35" s="264"/>
      <c r="E35" s="585"/>
      <c r="F35" s="196"/>
      <c r="G35" s="586"/>
    </row>
    <row r="36" spans="2:9" customFormat="1" ht="13">
      <c r="B36" s="91"/>
      <c r="C36" s="74"/>
      <c r="D36" s="594"/>
      <c r="E36" s="595"/>
      <c r="F36" s="200"/>
      <c r="G36" s="591"/>
    </row>
    <row r="37" spans="2:9" customFormat="1" ht="42" customHeight="1">
      <c r="B37" s="91"/>
      <c r="C37" s="269" t="s">
        <v>1482</v>
      </c>
      <c r="D37" s="594"/>
      <c r="E37" s="595"/>
      <c r="F37" s="200"/>
      <c r="G37" s="591"/>
    </row>
    <row r="38" spans="2:9" s="1" customFormat="1">
      <c r="B38" s="279"/>
      <c r="C38" s="277"/>
      <c r="D38" s="278"/>
      <c r="E38" s="593"/>
      <c r="F38" s="199"/>
      <c r="G38" s="280"/>
      <c r="I38"/>
    </row>
    <row r="39" spans="2:9" s="1" customFormat="1" ht="28">
      <c r="B39" s="127">
        <f>MAX($A$38:B38)+1</f>
        <v>1</v>
      </c>
      <c r="C39" s="269" t="s">
        <v>117</v>
      </c>
      <c r="D39" s="272" t="s">
        <v>74</v>
      </c>
      <c r="E39" s="274">
        <v>66</v>
      </c>
      <c r="F39" s="154">
        <v>0</v>
      </c>
      <c r="G39" s="281">
        <f>E39*F39</f>
        <v>0</v>
      </c>
    </row>
    <row r="40" spans="2:9" s="1" customFormat="1">
      <c r="B40" s="293"/>
      <c r="C40" s="295"/>
      <c r="D40" s="296"/>
      <c r="E40" s="297"/>
      <c r="F40" s="163"/>
      <c r="G40" s="280"/>
    </row>
    <row r="41" spans="2:9" s="1" customFormat="1" ht="45" customHeight="1">
      <c r="B41" s="127">
        <f>MAX($A$38:B40)+1</f>
        <v>2</v>
      </c>
      <c r="C41" s="269" t="s">
        <v>118</v>
      </c>
      <c r="D41" s="272" t="s">
        <v>76</v>
      </c>
      <c r="E41" s="274">
        <v>10.56</v>
      </c>
      <c r="F41" s="154">
        <v>0</v>
      </c>
      <c r="G41" s="281">
        <f>E41*F41</f>
        <v>0</v>
      </c>
    </row>
    <row r="42" spans="2:9" s="1" customFormat="1">
      <c r="B42" s="277"/>
      <c r="C42" s="277"/>
      <c r="D42" s="278"/>
      <c r="E42" s="593"/>
      <c r="F42" s="199"/>
      <c r="G42" s="280"/>
    </row>
    <row r="43" spans="2:9" s="1" customFormat="1" ht="56">
      <c r="B43" s="127">
        <f>MAX($A$38:B42)+1</f>
        <v>3</v>
      </c>
      <c r="C43" s="269" t="s">
        <v>1499</v>
      </c>
      <c r="D43" s="272" t="s">
        <v>76</v>
      </c>
      <c r="E43" s="274">
        <v>28.25</v>
      </c>
      <c r="F43" s="154">
        <v>0</v>
      </c>
      <c r="G43" s="281">
        <f>E43*F43</f>
        <v>0</v>
      </c>
    </row>
    <row r="44" spans="2:9" s="1" customFormat="1">
      <c r="B44" s="293"/>
      <c r="C44" s="295"/>
      <c r="D44" s="296"/>
      <c r="E44" s="297"/>
      <c r="F44" s="163"/>
      <c r="G44" s="280"/>
    </row>
    <row r="45" spans="2:9" s="1" customFormat="1" ht="56">
      <c r="B45" s="127">
        <f>MAX($A$38:B44)+1</f>
        <v>4</v>
      </c>
      <c r="C45" s="269" t="s">
        <v>119</v>
      </c>
      <c r="D45" s="272" t="s">
        <v>76</v>
      </c>
      <c r="E45" s="274">
        <v>9.85</v>
      </c>
      <c r="F45" s="154">
        <v>0</v>
      </c>
      <c r="G45" s="281">
        <f>E45*F45</f>
        <v>0</v>
      </c>
    </row>
    <row r="46" spans="2:9" s="1" customFormat="1">
      <c r="B46" s="293"/>
      <c r="C46" s="295"/>
      <c r="D46" s="296"/>
      <c r="E46" s="297"/>
      <c r="F46" s="163"/>
      <c r="G46" s="280"/>
    </row>
    <row r="47" spans="2:9" s="596" customFormat="1" ht="70">
      <c r="B47" s="127">
        <f>MAX($A$38:B46)+1</f>
        <v>5</v>
      </c>
      <c r="C47" s="269" t="s">
        <v>1494</v>
      </c>
      <c r="D47" s="296"/>
      <c r="E47" s="297"/>
      <c r="F47" s="163"/>
      <c r="G47" s="280"/>
    </row>
    <row r="48" spans="2:9" s="1" customFormat="1">
      <c r="B48" s="597" t="s">
        <v>227</v>
      </c>
      <c r="C48" s="269" t="s">
        <v>1492</v>
      </c>
      <c r="D48" s="272" t="s">
        <v>0</v>
      </c>
      <c r="E48" s="274">
        <v>15</v>
      </c>
      <c r="F48" s="154">
        <v>0</v>
      </c>
      <c r="G48" s="281">
        <f>E48*F48</f>
        <v>0</v>
      </c>
    </row>
    <row r="49" spans="1:10" s="1" customFormat="1">
      <c r="B49" s="597" t="s">
        <v>231</v>
      </c>
      <c r="C49" s="269" t="s">
        <v>1493</v>
      </c>
      <c r="D49" s="272" t="s">
        <v>0</v>
      </c>
      <c r="E49" s="274">
        <v>50.2</v>
      </c>
      <c r="F49" s="154">
        <v>0</v>
      </c>
      <c r="G49" s="281">
        <f>E49*F49</f>
        <v>0</v>
      </c>
    </row>
    <row r="50" spans="1:10" s="1" customFormat="1">
      <c r="B50" s="597" t="s">
        <v>232</v>
      </c>
      <c r="C50" s="269" t="s">
        <v>1498</v>
      </c>
      <c r="D50" s="272" t="s">
        <v>0</v>
      </c>
      <c r="E50" s="1">
        <v>28.2</v>
      </c>
      <c r="F50" s="154">
        <v>0</v>
      </c>
      <c r="G50" s="281">
        <f>E50*F50</f>
        <v>0</v>
      </c>
    </row>
    <row r="51" spans="1:10" s="1" customFormat="1">
      <c r="B51" s="21"/>
      <c r="C51" s="277"/>
      <c r="D51" s="278"/>
      <c r="E51" s="593"/>
      <c r="F51" s="199"/>
      <c r="G51" s="280"/>
    </row>
    <row r="52" spans="1:10" s="1" customFormat="1" ht="54" customHeight="1">
      <c r="B52" s="127">
        <f>MAX($A$38:B51)+1</f>
        <v>6</v>
      </c>
      <c r="C52" s="269" t="s">
        <v>120</v>
      </c>
      <c r="D52" s="272"/>
      <c r="E52" s="274"/>
      <c r="F52" s="201"/>
      <c r="G52" s="281"/>
    </row>
    <row r="53" spans="1:10" s="1" customFormat="1">
      <c r="A53" s="19"/>
      <c r="B53" s="597" t="s">
        <v>121</v>
      </c>
      <c r="C53" s="269" t="s">
        <v>1495</v>
      </c>
      <c r="D53" s="272" t="s">
        <v>103</v>
      </c>
      <c r="E53" s="274">
        <v>2</v>
      </c>
      <c r="F53" s="154">
        <v>0</v>
      </c>
      <c r="G53" s="281">
        <f t="shared" ref="G53:G57" si="0">E53*F53</f>
        <v>0</v>
      </c>
      <c r="J53" s="596"/>
    </row>
    <row r="54" spans="1:10" s="1" customFormat="1">
      <c r="A54" s="19"/>
      <c r="B54" s="597" t="s">
        <v>122</v>
      </c>
      <c r="C54" s="269" t="s">
        <v>124</v>
      </c>
      <c r="D54" s="272" t="s">
        <v>103</v>
      </c>
      <c r="E54" s="274">
        <v>2</v>
      </c>
      <c r="F54" s="154">
        <v>0</v>
      </c>
      <c r="G54" s="281">
        <f t="shared" si="0"/>
        <v>0</v>
      </c>
      <c r="J54" s="596"/>
    </row>
    <row r="55" spans="1:10" s="1" customFormat="1">
      <c r="A55" s="19"/>
      <c r="B55" s="597" t="s">
        <v>123</v>
      </c>
      <c r="C55" s="269" t="s">
        <v>125</v>
      </c>
      <c r="D55" s="272" t="s">
        <v>103</v>
      </c>
      <c r="E55" s="274">
        <v>6</v>
      </c>
      <c r="F55" s="154">
        <v>0</v>
      </c>
      <c r="G55" s="281">
        <f t="shared" si="0"/>
        <v>0</v>
      </c>
      <c r="J55" s="596"/>
    </row>
    <row r="56" spans="1:10" s="1" customFormat="1">
      <c r="A56" s="19"/>
      <c r="B56" s="597" t="s">
        <v>138</v>
      </c>
      <c r="C56" s="269" t="s">
        <v>137</v>
      </c>
      <c r="D56" s="272" t="s">
        <v>103</v>
      </c>
      <c r="E56" s="274">
        <v>7</v>
      </c>
      <c r="F56" s="154">
        <v>0</v>
      </c>
      <c r="G56" s="281">
        <f t="shared" si="0"/>
        <v>0</v>
      </c>
      <c r="J56" s="596"/>
    </row>
    <row r="57" spans="1:10" s="1" customFormat="1">
      <c r="A57" s="19"/>
      <c r="B57" s="597" t="s">
        <v>126</v>
      </c>
      <c r="C57" s="269" t="s">
        <v>128</v>
      </c>
      <c r="D57" s="272" t="s">
        <v>103</v>
      </c>
      <c r="E57" s="274">
        <v>4</v>
      </c>
      <c r="F57" s="154">
        <v>0</v>
      </c>
      <c r="G57" s="281">
        <f t="shared" si="0"/>
        <v>0</v>
      </c>
      <c r="J57" s="596"/>
    </row>
    <row r="58" spans="1:10" s="1" customFormat="1">
      <c r="A58" s="19"/>
      <c r="B58" s="21"/>
      <c r="C58" s="269"/>
      <c r="D58" s="272"/>
      <c r="E58" s="274"/>
      <c r="F58" s="158"/>
      <c r="G58" s="281"/>
      <c r="J58" s="596"/>
    </row>
    <row r="59" spans="1:10" s="1" customFormat="1" ht="42">
      <c r="B59" s="127">
        <f>MAX($A$38:B58)+1</f>
        <v>7</v>
      </c>
      <c r="C59" s="269" t="s">
        <v>1500</v>
      </c>
      <c r="D59" s="272" t="s">
        <v>103</v>
      </c>
      <c r="E59" s="274">
        <v>1</v>
      </c>
      <c r="F59" s="154">
        <v>0</v>
      </c>
      <c r="G59" s="281">
        <f>E59*F59</f>
        <v>0</v>
      </c>
    </row>
    <row r="60" spans="1:10" s="1" customFormat="1">
      <c r="A60" s="293"/>
      <c r="B60" s="598"/>
      <c r="C60" s="295"/>
      <c r="D60" s="296"/>
      <c r="E60" s="297"/>
      <c r="F60" s="163"/>
      <c r="G60" s="281"/>
    </row>
    <row r="61" spans="1:10" s="1" customFormat="1" ht="28">
      <c r="B61" s="127">
        <f>MAX($A$38:B60)+1</f>
        <v>8</v>
      </c>
      <c r="C61" s="269" t="s">
        <v>1504</v>
      </c>
      <c r="D61" s="272" t="s">
        <v>103</v>
      </c>
      <c r="E61" s="274">
        <v>7</v>
      </c>
      <c r="F61" s="154">
        <v>0</v>
      </c>
      <c r="G61" s="281">
        <f>E61*F61</f>
        <v>0</v>
      </c>
    </row>
    <row r="62" spans="1:10" s="1" customFormat="1">
      <c r="A62" s="293"/>
      <c r="B62" s="598"/>
      <c r="C62" s="295"/>
      <c r="D62" s="296"/>
      <c r="E62" s="297"/>
      <c r="F62" s="163"/>
      <c r="G62" s="281"/>
    </row>
    <row r="63" spans="1:10" s="1" customFormat="1" ht="70">
      <c r="B63" s="127">
        <f>MAX($A$38:B62)+1</f>
        <v>9</v>
      </c>
      <c r="C63" s="269" t="s">
        <v>1501</v>
      </c>
      <c r="D63" s="272" t="s">
        <v>103</v>
      </c>
      <c r="E63" s="274">
        <v>5</v>
      </c>
      <c r="F63" s="154">
        <v>0</v>
      </c>
      <c r="G63" s="281">
        <f>E63*F63</f>
        <v>0</v>
      </c>
    </row>
    <row r="64" spans="1:10" s="1" customFormat="1">
      <c r="B64" s="293"/>
      <c r="C64" s="295"/>
      <c r="D64" s="296"/>
      <c r="E64" s="297"/>
      <c r="F64" s="163"/>
      <c r="G64" s="280"/>
      <c r="H64" s="599"/>
    </row>
    <row r="65" spans="2:8" s="1" customFormat="1" ht="70">
      <c r="B65" s="127">
        <f>MAX($A$38:B64)+1</f>
        <v>10</v>
      </c>
      <c r="C65" s="269" t="s">
        <v>1502</v>
      </c>
      <c r="D65" s="272" t="s">
        <v>103</v>
      </c>
      <c r="E65" s="274">
        <v>1</v>
      </c>
      <c r="F65" s="154">
        <v>0</v>
      </c>
      <c r="G65" s="281">
        <f>E65*F65</f>
        <v>0</v>
      </c>
      <c r="H65" s="599"/>
    </row>
    <row r="66" spans="2:8" s="1" customFormat="1">
      <c r="B66" s="293"/>
      <c r="C66" s="295"/>
      <c r="D66" s="296"/>
      <c r="E66" s="297"/>
      <c r="F66" s="163"/>
      <c r="G66" s="280"/>
      <c r="H66" s="599"/>
    </row>
    <row r="67" spans="2:8" s="1" customFormat="1" ht="70">
      <c r="B67" s="127">
        <f>MAX($A$38:B66)+1</f>
        <v>11</v>
      </c>
      <c r="C67" s="269" t="s">
        <v>1503</v>
      </c>
      <c r="D67" s="272" t="s">
        <v>103</v>
      </c>
      <c r="E67" s="274">
        <v>1</v>
      </c>
      <c r="F67" s="154">
        <v>0</v>
      </c>
      <c r="G67" s="281">
        <f>E67*F67</f>
        <v>0</v>
      </c>
    </row>
    <row r="68" spans="2:8" s="1" customFormat="1">
      <c r="B68" s="19"/>
      <c r="C68" s="269"/>
      <c r="D68" s="272"/>
      <c r="E68" s="274"/>
      <c r="F68" s="158"/>
      <c r="G68" s="281"/>
    </row>
    <row r="69" spans="2:8" s="1" customFormat="1" ht="105" customHeight="1">
      <c r="B69" s="127">
        <f>MAX($A$38:B68)+1</f>
        <v>12</v>
      </c>
      <c r="C69" s="269" t="s">
        <v>1496</v>
      </c>
      <c r="D69" s="272" t="s">
        <v>104</v>
      </c>
      <c r="E69" s="274">
        <v>11.1</v>
      </c>
      <c r="F69" s="154">
        <v>0</v>
      </c>
      <c r="G69" s="281">
        <f t="shared" ref="G69" si="1">E69*F69</f>
        <v>0</v>
      </c>
    </row>
    <row r="70" spans="2:8" s="1" customFormat="1">
      <c r="B70" s="19"/>
      <c r="C70" s="269"/>
      <c r="D70" s="272"/>
      <c r="E70" s="600"/>
      <c r="F70" s="158"/>
      <c r="G70" s="281"/>
    </row>
    <row r="71" spans="2:8" s="1" customFormat="1" ht="70">
      <c r="B71" s="127">
        <f>MAX($A$38:B70)+1</f>
        <v>13</v>
      </c>
      <c r="C71" s="269" t="s">
        <v>130</v>
      </c>
      <c r="D71" s="272" t="s">
        <v>103</v>
      </c>
      <c r="E71" s="274">
        <v>1</v>
      </c>
      <c r="F71" s="154">
        <v>0</v>
      </c>
      <c r="G71" s="281">
        <f>E71*F71</f>
        <v>0</v>
      </c>
    </row>
    <row r="72" spans="2:8" s="1" customFormat="1">
      <c r="B72" s="293"/>
      <c r="C72" s="295"/>
      <c r="D72" s="296"/>
      <c r="E72" s="297"/>
      <c r="F72" s="163"/>
      <c r="G72" s="280"/>
    </row>
    <row r="73" spans="2:8" s="1" customFormat="1" ht="42">
      <c r="B73" s="127">
        <f>MAX($A$38:B72)+1</f>
        <v>14</v>
      </c>
      <c r="C73" s="269" t="s">
        <v>1497</v>
      </c>
      <c r="D73" s="272" t="s">
        <v>103</v>
      </c>
      <c r="E73" s="274">
        <v>5</v>
      </c>
      <c r="F73" s="154">
        <v>0</v>
      </c>
      <c r="G73" s="281">
        <f t="shared" ref="G73:G75" si="2">E73*F73</f>
        <v>0</v>
      </c>
      <c r="H73" s="599"/>
    </row>
    <row r="74" spans="2:8" s="1" customFormat="1">
      <c r="B74" s="293"/>
      <c r="C74" s="295"/>
      <c r="D74" s="296"/>
      <c r="E74" s="297"/>
      <c r="F74" s="163"/>
      <c r="G74" s="280"/>
    </row>
    <row r="75" spans="2:8" s="1" customFormat="1" ht="84">
      <c r="B75" s="127">
        <f>MAX($A$38:B74)+1</f>
        <v>15</v>
      </c>
      <c r="C75" s="269" t="s">
        <v>131</v>
      </c>
      <c r="D75" s="272" t="s">
        <v>103</v>
      </c>
      <c r="E75" s="274">
        <v>2</v>
      </c>
      <c r="F75" s="154">
        <v>0</v>
      </c>
      <c r="G75" s="281">
        <f t="shared" si="2"/>
        <v>0</v>
      </c>
    </row>
    <row r="76" spans="2:8" s="1" customFormat="1">
      <c r="B76" s="19"/>
      <c r="C76" s="269"/>
      <c r="D76" s="272"/>
      <c r="E76" s="274"/>
      <c r="F76" s="201"/>
      <c r="G76" s="281"/>
    </row>
    <row r="77" spans="2:8" s="1" customFormat="1" ht="171" customHeight="1">
      <c r="B77" s="127">
        <f>MAX($A$38:B76)+1</f>
        <v>16</v>
      </c>
      <c r="C77" s="19" t="s">
        <v>1412</v>
      </c>
      <c r="D77" s="272" t="s">
        <v>103</v>
      </c>
      <c r="E77" s="274">
        <v>1</v>
      </c>
      <c r="F77" s="154">
        <v>0</v>
      </c>
      <c r="G77" s="281">
        <f t="shared" ref="G77" si="3">E77*F77</f>
        <v>0</v>
      </c>
    </row>
    <row r="78" spans="2:8" s="1" customFormat="1">
      <c r="B78" s="592"/>
      <c r="C78" s="592"/>
      <c r="D78" s="278"/>
      <c r="E78" s="593"/>
      <c r="F78" s="199"/>
      <c r="G78" s="280"/>
    </row>
    <row r="79" spans="2:8" s="1" customFormat="1" ht="80" customHeight="1">
      <c r="B79" s="127">
        <f>MAX($A$38:B78)+1</f>
        <v>17</v>
      </c>
      <c r="C79" s="19" t="s">
        <v>1411</v>
      </c>
      <c r="D79" s="272" t="s">
        <v>103</v>
      </c>
      <c r="E79" s="274">
        <v>1</v>
      </c>
      <c r="F79" s="154">
        <v>0</v>
      </c>
      <c r="G79" s="281">
        <f>E79*F79</f>
        <v>0</v>
      </c>
    </row>
    <row r="80" spans="2:8" s="1" customFormat="1">
      <c r="B80" s="592"/>
      <c r="C80" s="592"/>
      <c r="D80" s="278"/>
      <c r="E80" s="593"/>
      <c r="F80" s="199"/>
      <c r="G80" s="280"/>
    </row>
    <row r="81" spans="2:9" s="1" customFormat="1" ht="119" customHeight="1">
      <c r="B81" s="127">
        <f>MAX($A$38:B80)+1</f>
        <v>18</v>
      </c>
      <c r="C81" s="19" t="s">
        <v>1478</v>
      </c>
      <c r="D81" s="272" t="s">
        <v>103</v>
      </c>
      <c r="E81" s="274">
        <v>1</v>
      </c>
      <c r="F81" s="154">
        <v>0</v>
      </c>
      <c r="G81" s="281">
        <f>E81*F81</f>
        <v>0</v>
      </c>
    </row>
    <row r="82" spans="2:9" s="1" customFormat="1">
      <c r="B82" s="127"/>
      <c r="C82" s="19"/>
      <c r="D82" s="272"/>
      <c r="E82" s="274"/>
      <c r="F82" s="156"/>
      <c r="G82" s="281"/>
    </row>
    <row r="83" spans="2:9" ht="28">
      <c r="B83" s="127">
        <f>MAX($A$38:B82)+1</f>
        <v>19</v>
      </c>
      <c r="C83" s="110" t="s">
        <v>1489</v>
      </c>
      <c r="D83" s="13" t="s">
        <v>104</v>
      </c>
      <c r="E83" s="590">
        <v>26.4</v>
      </c>
      <c r="F83" s="154">
        <v>0</v>
      </c>
      <c r="G83" s="281">
        <f>E83*F83</f>
        <v>0</v>
      </c>
    </row>
    <row r="84" spans="2:9" s="1" customFormat="1">
      <c r="B84" s="127"/>
      <c r="C84" s="269"/>
      <c r="D84" s="272"/>
      <c r="E84" s="274"/>
      <c r="F84" s="201"/>
      <c r="G84" s="281"/>
    </row>
    <row r="85" spans="2:9" s="1" customFormat="1" ht="56">
      <c r="B85" s="127">
        <f>MAX($A$38:B81)+1</f>
        <v>19</v>
      </c>
      <c r="C85" s="269" t="s">
        <v>1476</v>
      </c>
      <c r="D85" s="272" t="s">
        <v>76</v>
      </c>
      <c r="E85" s="274">
        <v>305</v>
      </c>
      <c r="F85" s="154">
        <v>0</v>
      </c>
      <c r="G85" s="281">
        <f>E85*F85</f>
        <v>0</v>
      </c>
    </row>
    <row r="86" spans="2:9" s="1" customFormat="1">
      <c r="B86" s="127"/>
      <c r="C86" s="269"/>
      <c r="D86" s="272"/>
      <c r="E86" s="274"/>
      <c r="F86" s="158"/>
      <c r="G86" s="281"/>
      <c r="I86" s="309"/>
    </row>
    <row r="87" spans="2:9" s="1" customFormat="1" ht="45" customHeight="1">
      <c r="B87" s="127">
        <f>MAX($A$38:B86)+1</f>
        <v>20</v>
      </c>
      <c r="C87" s="269" t="s">
        <v>1477</v>
      </c>
      <c r="D87" s="272" t="s">
        <v>136</v>
      </c>
      <c r="E87" s="274">
        <v>1</v>
      </c>
      <c r="F87" s="154">
        <v>0</v>
      </c>
      <c r="G87" s="281">
        <f>E87*F87</f>
        <v>0</v>
      </c>
    </row>
    <row r="88" spans="2:9" s="1" customFormat="1">
      <c r="B88" s="592"/>
      <c r="C88" s="592"/>
      <c r="D88" s="278"/>
      <c r="E88" s="593"/>
      <c r="F88" s="199"/>
      <c r="G88" s="280"/>
      <c r="I88" s="77"/>
    </row>
    <row r="89" spans="2:9" s="77" customFormat="1" ht="13">
      <c r="B89" s="69"/>
      <c r="C89" s="59" t="s">
        <v>1413</v>
      </c>
      <c r="D89" s="587"/>
      <c r="E89" s="588"/>
      <c r="F89" s="197"/>
      <c r="G89" s="586">
        <f>SUM(G38:G88)</f>
        <v>0</v>
      </c>
    </row>
    <row r="90" spans="2:9" s="1" customFormat="1">
      <c r="B90" s="22"/>
      <c r="C90" s="18"/>
      <c r="D90" s="252"/>
      <c r="E90" s="428"/>
      <c r="F90" s="156"/>
      <c r="G90" s="601"/>
      <c r="I90" s="77"/>
    </row>
    <row r="91" spans="2:9" s="1" customFormat="1">
      <c r="B91" s="592"/>
      <c r="C91" s="592"/>
      <c r="D91" s="278"/>
      <c r="E91" s="593"/>
      <c r="F91" s="199"/>
      <c r="G91" s="306"/>
      <c r="I91" s="77"/>
    </row>
    <row r="92" spans="2:9" s="1" customFormat="1">
      <c r="B92" s="71" t="s">
        <v>113</v>
      </c>
      <c r="C92" s="71" t="s">
        <v>1018</v>
      </c>
      <c r="D92" s="264"/>
      <c r="E92" s="585"/>
      <c r="F92" s="196"/>
      <c r="G92" s="586"/>
      <c r="I92" s="77"/>
    </row>
    <row r="93" spans="2:9" s="1" customFormat="1">
      <c r="B93" s="293"/>
      <c r="C93" s="295"/>
      <c r="D93" s="296"/>
      <c r="E93" s="297"/>
      <c r="F93" s="163"/>
      <c r="G93" s="280"/>
    </row>
    <row r="94" spans="2:9" s="1" customFormat="1" ht="28">
      <c r="B94" s="126">
        <v>1</v>
      </c>
      <c r="C94" s="269" t="s">
        <v>117</v>
      </c>
      <c r="D94" s="272" t="s">
        <v>74</v>
      </c>
      <c r="E94" s="274">
        <v>87.5</v>
      </c>
      <c r="F94" s="154">
        <v>0</v>
      </c>
      <c r="G94" s="130">
        <f>E94*F94</f>
        <v>0</v>
      </c>
    </row>
    <row r="95" spans="2:9">
      <c r="G95" s="130"/>
    </row>
    <row r="96" spans="2:9" s="1" customFormat="1" ht="45" customHeight="1">
      <c r="B96" s="126">
        <f>MAX($A$93:B95)+1</f>
        <v>2</v>
      </c>
      <c r="C96" s="269" t="s">
        <v>118</v>
      </c>
      <c r="D96" s="272" t="s">
        <v>76</v>
      </c>
      <c r="E96" s="274">
        <v>10</v>
      </c>
      <c r="F96" s="154">
        <v>0</v>
      </c>
      <c r="G96" s="130">
        <f>E96*F96</f>
        <v>0</v>
      </c>
    </row>
    <row r="97" spans="1:10" s="1" customFormat="1">
      <c r="B97" s="277"/>
      <c r="C97" s="277"/>
      <c r="D97" s="278"/>
      <c r="E97" s="593"/>
      <c r="F97" s="199"/>
      <c r="G97" s="130"/>
    </row>
    <row r="98" spans="1:10" s="1" customFormat="1" ht="56">
      <c r="B98" s="126">
        <f>MAX($A$93:B97)+1</f>
        <v>3</v>
      </c>
      <c r="C98" s="269" t="s">
        <v>1499</v>
      </c>
      <c r="D98" s="272" t="s">
        <v>76</v>
      </c>
      <c r="E98" s="274">
        <v>28.75</v>
      </c>
      <c r="F98" s="154">
        <v>0</v>
      </c>
      <c r="G98" s="130">
        <f>E98*F98</f>
        <v>0</v>
      </c>
    </row>
    <row r="99" spans="1:10" s="1" customFormat="1">
      <c r="B99" s="126"/>
      <c r="C99" s="269"/>
      <c r="D99" s="272"/>
      <c r="E99" s="274"/>
      <c r="F99" s="199"/>
      <c r="G99" s="130"/>
    </row>
    <row r="100" spans="1:10" s="1" customFormat="1" ht="56">
      <c r="B100" s="126">
        <f>MAX($A$93:B99)+1</f>
        <v>4</v>
      </c>
      <c r="C100" s="269" t="s">
        <v>119</v>
      </c>
      <c r="D100" s="272" t="s">
        <v>76</v>
      </c>
      <c r="E100" s="274">
        <v>8.35</v>
      </c>
      <c r="F100" s="154">
        <v>0</v>
      </c>
      <c r="G100" s="130">
        <f>E100*F100</f>
        <v>0</v>
      </c>
    </row>
    <row r="101" spans="1:10" s="1" customFormat="1">
      <c r="B101" s="126"/>
      <c r="C101" s="269"/>
      <c r="D101" s="272"/>
      <c r="E101" s="274"/>
      <c r="F101" s="199"/>
      <c r="G101" s="130"/>
    </row>
    <row r="102" spans="1:10" s="77" customFormat="1" ht="70">
      <c r="B102" s="126">
        <f>MAX($A$93:B101)+1</f>
        <v>5</v>
      </c>
      <c r="C102" s="92" t="s">
        <v>1020</v>
      </c>
      <c r="D102" s="63" t="s">
        <v>0</v>
      </c>
      <c r="E102" s="64">
        <v>71</v>
      </c>
      <c r="F102" s="154">
        <v>0</v>
      </c>
      <c r="G102" s="130">
        <f>E102*F102</f>
        <v>0</v>
      </c>
    </row>
    <row r="103" spans="1:10" s="77" customFormat="1" ht="13">
      <c r="B103" s="73"/>
      <c r="C103" s="92"/>
      <c r="D103" s="63"/>
      <c r="E103" s="64"/>
      <c r="F103" s="203"/>
      <c r="G103" s="130"/>
    </row>
    <row r="104" spans="1:10" s="77" customFormat="1" ht="70">
      <c r="B104" s="126">
        <f>MAX($A$93:B103)+1</f>
        <v>6</v>
      </c>
      <c r="C104" s="92" t="s">
        <v>1608</v>
      </c>
      <c r="D104" s="63"/>
      <c r="E104" s="64"/>
      <c r="F104" s="203"/>
      <c r="G104" s="130"/>
    </row>
    <row r="105" spans="1:10" s="1" customFormat="1">
      <c r="B105" s="597" t="s">
        <v>227</v>
      </c>
      <c r="C105" s="269" t="s">
        <v>1611</v>
      </c>
      <c r="D105" s="272" t="s">
        <v>0</v>
      </c>
      <c r="E105" s="274">
        <v>62.4</v>
      </c>
      <c r="F105" s="154">
        <v>0</v>
      </c>
      <c r="G105" s="130">
        <f>E105*F105</f>
        <v>0</v>
      </c>
    </row>
    <row r="106" spans="1:10" s="1" customFormat="1">
      <c r="B106" s="597" t="s">
        <v>231</v>
      </c>
      <c r="C106" s="92" t="s">
        <v>1612</v>
      </c>
      <c r="D106" s="272" t="s">
        <v>0</v>
      </c>
      <c r="E106" s="274">
        <v>80.900000000000006</v>
      </c>
      <c r="F106" s="154">
        <v>0</v>
      </c>
      <c r="G106" s="130">
        <f>E106*F106</f>
        <v>0</v>
      </c>
    </row>
    <row r="107" spans="1:10" s="1" customFormat="1">
      <c r="A107" s="19"/>
      <c r="B107" s="597" t="s">
        <v>232</v>
      </c>
      <c r="C107" s="269" t="s">
        <v>137</v>
      </c>
      <c r="D107" s="272" t="s">
        <v>103</v>
      </c>
      <c r="E107" s="274">
        <v>14</v>
      </c>
      <c r="F107" s="154">
        <v>0</v>
      </c>
      <c r="G107" s="130">
        <f t="shared" ref="G107:G109" si="4">E107*F107</f>
        <v>0</v>
      </c>
      <c r="J107" s="596"/>
    </row>
    <row r="108" spans="1:10" s="1" customFormat="1">
      <c r="A108" s="19"/>
      <c r="B108" s="597" t="s">
        <v>251</v>
      </c>
      <c r="C108" s="269" t="s">
        <v>1495</v>
      </c>
      <c r="D108" s="272" t="s">
        <v>103</v>
      </c>
      <c r="E108" s="274">
        <v>2</v>
      </c>
      <c r="F108" s="154">
        <v>0</v>
      </c>
      <c r="G108" s="130">
        <f t="shared" si="4"/>
        <v>0</v>
      </c>
      <c r="J108" s="596"/>
    </row>
    <row r="109" spans="1:10" s="1" customFormat="1">
      <c r="A109" s="19"/>
      <c r="B109" s="597" t="s">
        <v>252</v>
      </c>
      <c r="C109" s="269" t="s">
        <v>1610</v>
      </c>
      <c r="D109" s="272" t="s">
        <v>103</v>
      </c>
      <c r="E109" s="274">
        <v>1</v>
      </c>
      <c r="F109" s="154">
        <v>0</v>
      </c>
      <c r="G109" s="130">
        <f t="shared" si="4"/>
        <v>0</v>
      </c>
      <c r="J109" s="596"/>
    </row>
    <row r="110" spans="1:10" s="1" customFormat="1">
      <c r="A110" s="19"/>
      <c r="B110" s="597" t="s">
        <v>253</v>
      </c>
      <c r="C110" s="269" t="s">
        <v>1609</v>
      </c>
      <c r="D110" s="272" t="s">
        <v>103</v>
      </c>
      <c r="E110" s="274">
        <v>1</v>
      </c>
      <c r="F110" s="154">
        <v>0</v>
      </c>
      <c r="G110" s="130">
        <f t="shared" ref="G110" si="5">E110*F110</f>
        <v>0</v>
      </c>
      <c r="J110" s="596"/>
    </row>
    <row r="111" spans="1:10" s="1" customFormat="1">
      <c r="B111" s="126"/>
      <c r="C111" s="269"/>
      <c r="D111" s="272"/>
      <c r="E111" s="274"/>
      <c r="F111" s="199"/>
      <c r="G111" s="130"/>
    </row>
    <row r="112" spans="1:10" s="77" customFormat="1" ht="42">
      <c r="B112" s="126">
        <f>MAX($A$93:B111)+1</f>
        <v>7</v>
      </c>
      <c r="C112" s="92" t="s">
        <v>1663</v>
      </c>
      <c r="D112" s="63" t="s">
        <v>103</v>
      </c>
      <c r="E112" s="64">
        <v>5</v>
      </c>
      <c r="F112" s="154">
        <v>0</v>
      </c>
      <c r="G112" s="130">
        <f>E112*F112</f>
        <v>0</v>
      </c>
    </row>
    <row r="113" spans="2:9" s="1" customFormat="1">
      <c r="B113" s="126"/>
      <c r="C113" s="269"/>
      <c r="D113" s="272"/>
      <c r="E113" s="274"/>
      <c r="F113" s="199"/>
      <c r="G113" s="130"/>
    </row>
    <row r="114" spans="2:9" s="1" customFormat="1" ht="42">
      <c r="B114" s="126">
        <f>MAX($A$93:B113)+1</f>
        <v>8</v>
      </c>
      <c r="C114" s="269" t="s">
        <v>135</v>
      </c>
      <c r="D114" s="272" t="s">
        <v>103</v>
      </c>
      <c r="E114" s="274">
        <v>5</v>
      </c>
      <c r="F114" s="154">
        <v>0</v>
      </c>
      <c r="G114" s="130">
        <f>E114*F114</f>
        <v>0</v>
      </c>
    </row>
    <row r="115" spans="2:9" s="1" customFormat="1">
      <c r="B115" s="126"/>
      <c r="C115" s="269"/>
      <c r="D115" s="272"/>
      <c r="E115" s="274"/>
      <c r="F115" s="199"/>
      <c r="G115" s="130"/>
    </row>
    <row r="116" spans="2:9" s="1" customFormat="1" ht="42">
      <c r="B116" s="126">
        <f>MAX($A$93:B115)+1</f>
        <v>9</v>
      </c>
      <c r="C116" s="269" t="s">
        <v>1472</v>
      </c>
      <c r="D116" s="272" t="s">
        <v>103</v>
      </c>
      <c r="E116" s="274">
        <v>6</v>
      </c>
      <c r="F116" s="154">
        <v>0</v>
      </c>
      <c r="G116" s="130">
        <f>E116*F116</f>
        <v>0</v>
      </c>
    </row>
    <row r="117" spans="2:9" s="1" customFormat="1">
      <c r="B117" s="126"/>
      <c r="C117" s="269"/>
      <c r="D117" s="272"/>
      <c r="E117" s="274"/>
      <c r="F117" s="199"/>
      <c r="G117" s="130"/>
    </row>
    <row r="118" spans="2:9" s="1" customFormat="1" ht="42">
      <c r="B118" s="126">
        <f>MAX($A$93:B116)+1</f>
        <v>10</v>
      </c>
      <c r="C118" s="269" t="s">
        <v>1613</v>
      </c>
      <c r="D118" s="272" t="s">
        <v>103</v>
      </c>
      <c r="E118" s="274">
        <v>10</v>
      </c>
      <c r="F118" s="154">
        <v>0</v>
      </c>
      <c r="G118" s="130">
        <f>E118*F118</f>
        <v>0</v>
      </c>
    </row>
    <row r="119" spans="2:9" s="1" customFormat="1">
      <c r="B119" s="126"/>
      <c r="C119" s="269"/>
      <c r="D119" s="272"/>
      <c r="E119" s="274"/>
      <c r="F119" s="199"/>
      <c r="G119" s="130"/>
    </row>
    <row r="120" spans="2:9" s="1" customFormat="1" ht="70">
      <c r="B120" s="126">
        <f>MAX($A$93:B119)+1</f>
        <v>11</v>
      </c>
      <c r="C120" s="269" t="s">
        <v>134</v>
      </c>
      <c r="D120" s="272" t="s">
        <v>76</v>
      </c>
      <c r="E120" s="274">
        <v>2.1</v>
      </c>
      <c r="F120" s="154">
        <v>0</v>
      </c>
      <c r="G120" s="130">
        <f>E120*F120</f>
        <v>0</v>
      </c>
    </row>
    <row r="121" spans="2:9" s="1" customFormat="1">
      <c r="B121" s="126"/>
      <c r="C121" s="269"/>
      <c r="D121" s="272"/>
      <c r="E121" s="274"/>
      <c r="F121" s="204"/>
      <c r="G121" s="130"/>
    </row>
    <row r="122" spans="2:9" ht="28">
      <c r="B122" s="126">
        <f>MAX($A$93:B121)+1</f>
        <v>12</v>
      </c>
      <c r="C122" s="110" t="s">
        <v>1489</v>
      </c>
      <c r="D122" s="13" t="s">
        <v>104</v>
      </c>
      <c r="E122" s="590">
        <v>92.7</v>
      </c>
      <c r="F122" s="154">
        <v>0</v>
      </c>
      <c r="G122" s="130">
        <f>E122*F122</f>
        <v>0</v>
      </c>
    </row>
    <row r="123" spans="2:9" s="1" customFormat="1">
      <c r="B123" s="126"/>
      <c r="C123" s="269"/>
      <c r="D123" s="272"/>
      <c r="E123" s="274"/>
      <c r="F123" s="199"/>
      <c r="G123" s="130"/>
    </row>
    <row r="124" spans="2:9" s="1" customFormat="1" ht="56">
      <c r="B124" s="126">
        <f>MAX($A$93:B123)+1</f>
        <v>13</v>
      </c>
      <c r="C124" s="269" t="s">
        <v>1476</v>
      </c>
      <c r="D124" s="272" t="s">
        <v>76</v>
      </c>
      <c r="E124" s="274">
        <v>287.5</v>
      </c>
      <c r="F124" s="154">
        <v>0</v>
      </c>
      <c r="G124" s="130">
        <f>E124*F124</f>
        <v>0</v>
      </c>
    </row>
    <row r="125" spans="2:9" s="1" customFormat="1">
      <c r="B125" s="15"/>
      <c r="C125" s="20"/>
      <c r="D125" s="252"/>
      <c r="E125" s="428"/>
      <c r="F125" s="156"/>
      <c r="G125" s="130"/>
    </row>
    <row r="126" spans="2:9" s="1" customFormat="1" ht="45" customHeight="1">
      <c r="B126" s="126">
        <f>MAX($A$93:B125)+1</f>
        <v>14</v>
      </c>
      <c r="C126" s="269" t="s">
        <v>1477</v>
      </c>
      <c r="D126" s="272" t="s">
        <v>136</v>
      </c>
      <c r="E126" s="274">
        <v>1</v>
      </c>
      <c r="F126" s="154">
        <v>0</v>
      </c>
      <c r="G126" s="130">
        <f>E126*F126</f>
        <v>0</v>
      </c>
    </row>
    <row r="127" spans="2:9" s="1" customFormat="1">
      <c r="B127" s="602"/>
      <c r="C127" s="603"/>
      <c r="D127" s="604"/>
      <c r="E127" s="605"/>
      <c r="F127" s="199"/>
      <c r="G127" s="606"/>
      <c r="I127" s="607"/>
    </row>
    <row r="128" spans="2:9" s="77" customFormat="1" ht="13">
      <c r="B128" s="69"/>
      <c r="C128" s="59" t="s">
        <v>1414</v>
      </c>
      <c r="D128" s="587"/>
      <c r="E128" s="588"/>
      <c r="F128" s="197"/>
      <c r="G128" s="586">
        <f>SUM(G93:G126)</f>
        <v>0</v>
      </c>
    </row>
    <row r="129" spans="2:7" s="77" customFormat="1" ht="13">
      <c r="B129" s="70"/>
      <c r="C129" s="62"/>
      <c r="D129" s="589"/>
      <c r="E129" s="590"/>
      <c r="F129" s="198"/>
      <c r="G129" s="591"/>
    </row>
    <row r="130" spans="2:7" s="77" customFormat="1" ht="13">
      <c r="B130" s="70"/>
      <c r="C130" s="62"/>
      <c r="D130" s="589"/>
      <c r="E130" s="590"/>
      <c r="F130" s="198"/>
      <c r="G130" s="591"/>
    </row>
    <row r="131" spans="2:7" s="1" customFormat="1">
      <c r="B131" s="71" t="s">
        <v>133</v>
      </c>
      <c r="C131" s="71" t="s">
        <v>1431</v>
      </c>
      <c r="D131" s="264"/>
      <c r="E131" s="585"/>
      <c r="F131" s="196"/>
      <c r="G131" s="586"/>
    </row>
    <row r="132" spans="2:7" s="1" customFormat="1">
      <c r="B132" s="293"/>
      <c r="C132" s="608"/>
      <c r="D132" s="278"/>
      <c r="E132" s="593"/>
      <c r="F132" s="199"/>
      <c r="G132" s="306"/>
    </row>
    <row r="133" spans="2:7" s="1" customFormat="1" ht="57" customHeight="1">
      <c r="B133" s="125">
        <v>1</v>
      </c>
      <c r="C133" s="269" t="s">
        <v>1435</v>
      </c>
      <c r="D133" s="272" t="s">
        <v>104</v>
      </c>
      <c r="E133" s="274">
        <v>700</v>
      </c>
      <c r="F133" s="154">
        <v>0</v>
      </c>
      <c r="G133" s="130">
        <f>E133*F133</f>
        <v>0</v>
      </c>
    </row>
    <row r="134" spans="2:7" s="1" customFormat="1">
      <c r="B134" s="279"/>
      <c r="C134" s="269"/>
      <c r="D134" s="278"/>
      <c r="E134" s="593"/>
      <c r="F134" s="199"/>
      <c r="G134" s="130"/>
    </row>
    <row r="135" spans="2:7" s="77" customFormat="1" ht="95" customHeight="1">
      <c r="B135" s="125">
        <f>MAX($A133:B134)+1</f>
        <v>2</v>
      </c>
      <c r="C135" s="269" t="s">
        <v>1434</v>
      </c>
      <c r="D135" s="589" t="s">
        <v>104</v>
      </c>
      <c r="E135" s="590">
        <v>700</v>
      </c>
      <c r="F135" s="154">
        <v>0</v>
      </c>
      <c r="G135" s="130">
        <f>E135*F135</f>
        <v>0</v>
      </c>
    </row>
    <row r="136" spans="2:7" s="77" customFormat="1">
      <c r="B136" s="125"/>
      <c r="C136" s="269"/>
      <c r="D136" s="589"/>
      <c r="E136" s="590"/>
      <c r="F136" s="202"/>
      <c r="G136" s="130"/>
    </row>
    <row r="137" spans="2:7" s="1" customFormat="1" ht="28">
      <c r="B137" s="125">
        <f>MAX($A129:B135)+1</f>
        <v>3</v>
      </c>
      <c r="C137" s="110" t="s">
        <v>1463</v>
      </c>
      <c r="D137" s="272" t="s">
        <v>74</v>
      </c>
      <c r="E137" s="274">
        <v>45</v>
      </c>
      <c r="F137" s="154">
        <v>0</v>
      </c>
      <c r="G137" s="130">
        <f>E137*F137</f>
        <v>0</v>
      </c>
    </row>
    <row r="138" spans="2:7">
      <c r="G138" s="130"/>
    </row>
    <row r="139" spans="2:7" s="1" customFormat="1" ht="45" customHeight="1">
      <c r="B139" s="125">
        <f>MAX($A131:B137)+1</f>
        <v>4</v>
      </c>
      <c r="C139" s="269" t="s">
        <v>118</v>
      </c>
      <c r="D139" s="272" t="s">
        <v>76</v>
      </c>
      <c r="E139" s="274">
        <v>5.3</v>
      </c>
      <c r="F139" s="154">
        <v>0</v>
      </c>
      <c r="G139" s="130">
        <f>E139*F139</f>
        <v>0</v>
      </c>
    </row>
    <row r="140" spans="2:7" s="1" customFormat="1">
      <c r="B140" s="277"/>
      <c r="C140" s="277"/>
      <c r="D140" s="278"/>
      <c r="E140" s="593"/>
      <c r="F140" s="199"/>
      <c r="G140" s="130"/>
    </row>
    <row r="141" spans="2:7" s="1" customFormat="1" ht="56">
      <c r="B141" s="125">
        <f>MAX($A133:B139)+1</f>
        <v>5</v>
      </c>
      <c r="C141" s="269" t="s">
        <v>1499</v>
      </c>
      <c r="D141" s="272" t="s">
        <v>76</v>
      </c>
      <c r="E141" s="274">
        <v>15.8</v>
      </c>
      <c r="F141" s="154">
        <v>0</v>
      </c>
      <c r="G141" s="130">
        <f>E141*F141</f>
        <v>0</v>
      </c>
    </row>
    <row r="142" spans="2:7" s="77" customFormat="1" ht="13">
      <c r="B142" s="70"/>
      <c r="C142" s="269"/>
      <c r="D142" s="589"/>
      <c r="E142" s="590"/>
      <c r="F142" s="198"/>
      <c r="G142" s="130"/>
    </row>
    <row r="143" spans="2:7" s="77" customFormat="1" ht="70">
      <c r="B143" s="125">
        <f>MAX($A135:B141)+1</f>
        <v>6</v>
      </c>
      <c r="C143" s="269" t="s">
        <v>1471</v>
      </c>
      <c r="D143" s="589" t="s">
        <v>1</v>
      </c>
      <c r="E143" s="590">
        <v>1</v>
      </c>
      <c r="F143" s="154">
        <v>0</v>
      </c>
      <c r="G143" s="130">
        <f>E143*F143</f>
        <v>0</v>
      </c>
    </row>
    <row r="144" spans="2:7" s="77" customFormat="1" ht="13">
      <c r="B144" s="70"/>
      <c r="C144" s="269"/>
      <c r="D144" s="589"/>
      <c r="E144" s="590"/>
      <c r="F144" s="198"/>
      <c r="G144" s="130"/>
    </row>
    <row r="145" spans="2:17" s="77" customFormat="1" ht="58" customHeight="1">
      <c r="B145" s="125">
        <f>MAX($A143:B144)+1</f>
        <v>7</v>
      </c>
      <c r="C145" s="269" t="s">
        <v>1436</v>
      </c>
      <c r="D145" s="589" t="s">
        <v>104</v>
      </c>
      <c r="E145" s="590">
        <v>130</v>
      </c>
      <c r="F145" s="154">
        <v>0</v>
      </c>
      <c r="G145" s="130">
        <f>E145*F145</f>
        <v>0</v>
      </c>
    </row>
    <row r="146" spans="2:17" s="77" customFormat="1" ht="13">
      <c r="B146" s="70"/>
      <c r="C146" s="269"/>
      <c r="D146" s="589"/>
      <c r="E146" s="590"/>
      <c r="F146" s="198"/>
      <c r="G146" s="130"/>
    </row>
    <row r="147" spans="2:17" s="77" customFormat="1">
      <c r="B147" s="125">
        <f>MAX($A145:B146)+1</f>
        <v>8</v>
      </c>
      <c r="C147" s="269" t="s">
        <v>1438</v>
      </c>
      <c r="D147" s="589" t="s">
        <v>136</v>
      </c>
      <c r="E147" s="590">
        <v>1</v>
      </c>
      <c r="F147" s="154">
        <v>0</v>
      </c>
      <c r="G147" s="130">
        <f>E147*F147</f>
        <v>0</v>
      </c>
    </row>
    <row r="148" spans="2:17" s="77" customFormat="1" ht="13">
      <c r="B148" s="125"/>
      <c r="C148" s="269"/>
      <c r="D148" s="589"/>
      <c r="E148" s="590"/>
      <c r="F148" s="198"/>
      <c r="G148" s="130"/>
    </row>
    <row r="149" spans="2:17" ht="28">
      <c r="B149" s="125">
        <f>MAX($A147:B148)+1</f>
        <v>9</v>
      </c>
      <c r="C149" s="110" t="s">
        <v>1489</v>
      </c>
      <c r="D149" s="13" t="s">
        <v>104</v>
      </c>
      <c r="E149" s="590">
        <v>62</v>
      </c>
      <c r="F149" s="154">
        <v>0</v>
      </c>
      <c r="G149" s="130">
        <f>E149*F149</f>
        <v>0</v>
      </c>
    </row>
    <row r="150" spans="2:17">
      <c r="B150" s="125"/>
      <c r="C150" s="110"/>
      <c r="D150" s="13"/>
      <c r="E150" s="590"/>
      <c r="F150" s="198"/>
      <c r="G150" s="130"/>
    </row>
    <row r="151" spans="2:17" s="1" customFormat="1" ht="56">
      <c r="B151" s="125">
        <f>MAX($A147:B149)+1</f>
        <v>10</v>
      </c>
      <c r="C151" s="269" t="s">
        <v>1475</v>
      </c>
      <c r="D151" s="272" t="s">
        <v>76</v>
      </c>
      <c r="E151" s="274">
        <v>13.2</v>
      </c>
      <c r="F151" s="154">
        <v>0</v>
      </c>
      <c r="G151" s="130">
        <f>E151*F151</f>
        <v>0</v>
      </c>
    </row>
    <row r="152" spans="2:17" s="1" customFormat="1">
      <c r="B152" s="124"/>
      <c r="C152" s="269"/>
      <c r="D152" s="272"/>
      <c r="E152" s="274"/>
      <c r="F152" s="198"/>
      <c r="G152" s="130"/>
    </row>
    <row r="153" spans="2:17" s="77" customFormat="1" ht="28">
      <c r="B153" s="125">
        <f>MAX($A151:B152)+1</f>
        <v>11</v>
      </c>
      <c r="C153" s="269" t="s">
        <v>1437</v>
      </c>
      <c r="D153" s="589" t="s">
        <v>136</v>
      </c>
      <c r="E153" s="590">
        <v>1</v>
      </c>
      <c r="F153" s="154">
        <v>0</v>
      </c>
      <c r="G153" s="130">
        <f>E153*F153</f>
        <v>0</v>
      </c>
    </row>
    <row r="154" spans="2:17" s="77" customFormat="1" ht="13">
      <c r="B154" s="70"/>
      <c r="C154" s="269"/>
      <c r="D154" s="589"/>
      <c r="E154" s="590"/>
      <c r="F154" s="198"/>
      <c r="G154" s="591"/>
    </row>
    <row r="155" spans="2:17" s="77" customFormat="1" ht="13">
      <c r="B155" s="69"/>
      <c r="C155" s="59" t="s">
        <v>1433</v>
      </c>
      <c r="D155" s="587"/>
      <c r="E155" s="588"/>
      <c r="F155" s="197"/>
      <c r="G155" s="586">
        <f>SUM(G133:G154)</f>
        <v>0</v>
      </c>
    </row>
    <row r="157" spans="2:17" s="1" customFormat="1">
      <c r="B157" s="62"/>
      <c r="C157" s="62"/>
      <c r="D157" s="589"/>
      <c r="E157" s="609"/>
      <c r="F157" s="198"/>
      <c r="G157" s="591"/>
    </row>
    <row r="158" spans="2:17" s="1" customFormat="1">
      <c r="B158" s="71" t="s">
        <v>132</v>
      </c>
      <c r="C158" s="71" t="s">
        <v>1447</v>
      </c>
      <c r="D158" s="264"/>
      <c r="E158" s="585"/>
      <c r="F158" s="196"/>
      <c r="G158" s="586"/>
    </row>
    <row r="159" spans="2:17" s="1" customFormat="1">
      <c r="B159" s="62"/>
      <c r="C159" s="62"/>
      <c r="D159" s="589"/>
      <c r="E159" s="609"/>
      <c r="F159" s="198"/>
      <c r="G159" s="591"/>
    </row>
    <row r="160" spans="2:17" s="610" customFormat="1" ht="28">
      <c r="B160" s="124">
        <v>1</v>
      </c>
      <c r="C160" s="611" t="s">
        <v>1457</v>
      </c>
      <c r="D160" s="612" t="s">
        <v>74</v>
      </c>
      <c r="E160" s="613">
        <v>22.8</v>
      </c>
      <c r="F160" s="154">
        <v>0</v>
      </c>
      <c r="G160" s="130">
        <f>E160*F160</f>
        <v>0</v>
      </c>
      <c r="H160" s="614"/>
      <c r="I160" s="1"/>
      <c r="J160" s="615"/>
      <c r="K160" s="616"/>
      <c r="L160" s="615"/>
      <c r="M160" s="617"/>
      <c r="N160" s="617"/>
      <c r="O160" s="617"/>
      <c r="P160" s="615"/>
      <c r="Q160" s="615"/>
    </row>
    <row r="161" spans="2:17" s="610" customFormat="1" ht="13">
      <c r="B161" s="124"/>
      <c r="C161" s="611"/>
      <c r="D161" s="612"/>
      <c r="E161" s="613"/>
      <c r="F161" s="199"/>
      <c r="G161" s="130"/>
      <c r="H161" s="614"/>
      <c r="I161" s="615"/>
      <c r="J161" s="615"/>
      <c r="K161" s="616"/>
      <c r="L161" s="615"/>
      <c r="M161" s="617"/>
      <c r="N161" s="617"/>
      <c r="O161" s="617"/>
      <c r="P161" s="615"/>
      <c r="Q161" s="615"/>
    </row>
    <row r="162" spans="2:17" s="1" customFormat="1" ht="45" customHeight="1">
      <c r="B162" s="124">
        <f>MAX($A$160:B161)+1</f>
        <v>2</v>
      </c>
      <c r="C162" s="269" t="s">
        <v>118</v>
      </c>
      <c r="D162" s="272" t="s">
        <v>76</v>
      </c>
      <c r="E162" s="274">
        <v>3.5</v>
      </c>
      <c r="F162" s="154">
        <v>0</v>
      </c>
      <c r="G162" s="130">
        <f>E162*F162</f>
        <v>0</v>
      </c>
    </row>
    <row r="163" spans="2:17" s="1" customFormat="1">
      <c r="B163" s="277"/>
      <c r="C163" s="277"/>
      <c r="D163" s="278"/>
      <c r="E163" s="593"/>
      <c r="F163" s="199"/>
      <c r="G163" s="130"/>
    </row>
    <row r="164" spans="2:17" s="1" customFormat="1" ht="56">
      <c r="B164" s="124">
        <f>MAX($A$160:B163)+1</f>
        <v>3</v>
      </c>
      <c r="C164" s="269" t="s">
        <v>1499</v>
      </c>
      <c r="D164" s="272" t="s">
        <v>76</v>
      </c>
      <c r="E164" s="274">
        <v>9.8000000000000007</v>
      </c>
      <c r="F164" s="154">
        <v>0</v>
      </c>
      <c r="G164" s="130">
        <f>E164*F164</f>
        <v>0</v>
      </c>
    </row>
    <row r="165" spans="2:17" s="1" customFormat="1">
      <c r="B165" s="124"/>
      <c r="C165" s="269"/>
      <c r="D165" s="272"/>
      <c r="E165" s="274"/>
      <c r="F165" s="199"/>
      <c r="G165" s="130"/>
    </row>
    <row r="166" spans="2:17" s="1" customFormat="1" ht="56">
      <c r="B166" s="124">
        <f>MAX($A$160:B165)+1</f>
        <v>4</v>
      </c>
      <c r="C166" s="269" t="s">
        <v>119</v>
      </c>
      <c r="D166" s="272" t="s">
        <v>76</v>
      </c>
      <c r="E166" s="274">
        <v>5.7</v>
      </c>
      <c r="F166" s="205"/>
      <c r="G166" s="130">
        <f>E166*F166</f>
        <v>0</v>
      </c>
    </row>
    <row r="167" spans="2:17" s="1" customFormat="1">
      <c r="B167" s="62"/>
      <c r="C167" s="62"/>
      <c r="D167" s="589"/>
      <c r="E167" s="609"/>
      <c r="F167" s="198"/>
      <c r="G167" s="130"/>
    </row>
    <row r="168" spans="2:17" ht="70">
      <c r="B168" s="124">
        <f>MAX($A$160:B167)+1</f>
        <v>5</v>
      </c>
      <c r="C168" s="110" t="s">
        <v>1425</v>
      </c>
      <c r="D168" s="13" t="s">
        <v>136</v>
      </c>
      <c r="E168" s="590">
        <v>1</v>
      </c>
      <c r="F168" s="154">
        <v>0</v>
      </c>
      <c r="G168" s="130">
        <f>E168*F168</f>
        <v>0</v>
      </c>
    </row>
    <row r="169" spans="2:17">
      <c r="B169" s="110"/>
      <c r="C169" s="110"/>
      <c r="D169" s="13"/>
      <c r="E169" s="590"/>
      <c r="F169" s="198"/>
      <c r="G169" s="130"/>
    </row>
    <row r="170" spans="2:17" ht="70" customHeight="1">
      <c r="B170" s="124">
        <f>MAX($A$160:B169)+1</f>
        <v>6</v>
      </c>
      <c r="C170" s="110" t="s">
        <v>1446</v>
      </c>
      <c r="D170" s="13" t="s">
        <v>104</v>
      </c>
      <c r="E170" s="590">
        <v>10</v>
      </c>
      <c r="F170" s="154">
        <v>0</v>
      </c>
      <c r="G170" s="130">
        <f>E170*F170</f>
        <v>0</v>
      </c>
    </row>
    <row r="171" spans="2:17">
      <c r="B171" s="110"/>
      <c r="C171" s="110"/>
      <c r="D171" s="13"/>
      <c r="E171" s="590"/>
      <c r="F171" s="198"/>
      <c r="G171" s="130"/>
    </row>
    <row r="172" spans="2:17" ht="84">
      <c r="B172" s="124">
        <f>MAX($A$168:B171)+1</f>
        <v>7</v>
      </c>
      <c r="C172" s="110" t="s">
        <v>1426</v>
      </c>
      <c r="D172" s="13" t="s">
        <v>104</v>
      </c>
      <c r="E172" s="590">
        <v>30</v>
      </c>
      <c r="F172" s="154">
        <v>0</v>
      </c>
      <c r="G172" s="130">
        <f>E172*F172</f>
        <v>0</v>
      </c>
    </row>
    <row r="173" spans="2:17">
      <c r="B173" s="124"/>
      <c r="C173" s="110"/>
      <c r="D173" s="13"/>
      <c r="E173" s="590"/>
      <c r="F173" s="198"/>
      <c r="G173" s="130"/>
    </row>
    <row r="174" spans="2:17" ht="28">
      <c r="B174" s="124">
        <f>MAX($A$168:B173)+1</f>
        <v>8</v>
      </c>
      <c r="C174" s="110" t="s">
        <v>1454</v>
      </c>
      <c r="D174" s="13" t="s">
        <v>104</v>
      </c>
      <c r="E174" s="590">
        <v>40</v>
      </c>
      <c r="F174" s="154">
        <v>0</v>
      </c>
      <c r="G174" s="130">
        <f>E174*F174</f>
        <v>0</v>
      </c>
    </row>
    <row r="175" spans="2:17">
      <c r="B175" s="110"/>
      <c r="C175" s="110"/>
      <c r="D175" s="13"/>
      <c r="E175" s="590"/>
      <c r="F175" s="198"/>
      <c r="G175" s="130"/>
    </row>
    <row r="176" spans="2:17" ht="56">
      <c r="B176" s="124">
        <f>MAX($A$168:B175)+1</f>
        <v>9</v>
      </c>
      <c r="C176" s="110" t="s">
        <v>1455</v>
      </c>
      <c r="D176" s="13" t="s">
        <v>104</v>
      </c>
      <c r="E176" s="590">
        <v>50</v>
      </c>
      <c r="F176" s="154">
        <v>0</v>
      </c>
      <c r="G176" s="130">
        <f>E176*F176</f>
        <v>0</v>
      </c>
    </row>
    <row r="177" spans="2:17">
      <c r="B177" s="110"/>
      <c r="C177" s="110"/>
      <c r="D177" s="13"/>
      <c r="E177" s="590"/>
      <c r="F177" s="198"/>
      <c r="G177" s="130"/>
    </row>
    <row r="178" spans="2:17" ht="70">
      <c r="B178" s="124">
        <f>MAX($A$168:B177)+1</f>
        <v>10</v>
      </c>
      <c r="C178" s="110" t="s">
        <v>1461</v>
      </c>
      <c r="D178" s="13" t="s">
        <v>136</v>
      </c>
      <c r="E178" s="590">
        <v>1</v>
      </c>
      <c r="F178" s="154">
        <v>0</v>
      </c>
      <c r="G178" s="130">
        <f>E178*F178</f>
        <v>0</v>
      </c>
    </row>
    <row r="179" spans="2:17">
      <c r="B179" s="124"/>
      <c r="C179" s="110"/>
      <c r="D179" s="13"/>
      <c r="E179" s="590"/>
      <c r="F179" s="198"/>
      <c r="G179" s="130"/>
    </row>
    <row r="180" spans="2:17" s="1" customFormat="1" ht="42">
      <c r="B180" s="124">
        <f>MAX($A$168:B179)+1</f>
        <v>11</v>
      </c>
      <c r="C180" s="269" t="s">
        <v>1456</v>
      </c>
      <c r="D180" s="272" t="s">
        <v>76</v>
      </c>
      <c r="E180" s="274">
        <v>75</v>
      </c>
      <c r="F180" s="154">
        <v>0</v>
      </c>
      <c r="G180" s="130">
        <f>E180*F180</f>
        <v>0</v>
      </c>
    </row>
    <row r="181" spans="2:17" s="1" customFormat="1">
      <c r="B181" s="62"/>
      <c r="C181" s="62"/>
      <c r="D181" s="589"/>
      <c r="E181" s="609"/>
      <c r="F181" s="198"/>
      <c r="G181" s="591"/>
    </row>
    <row r="182" spans="2:17" s="1" customFormat="1">
      <c r="B182" s="59"/>
      <c r="C182" s="59" t="s">
        <v>1448</v>
      </c>
      <c r="D182" s="587"/>
      <c r="E182" s="618"/>
      <c r="F182" s="197"/>
      <c r="G182" s="586">
        <f>SUM(G160:G180)</f>
        <v>0</v>
      </c>
    </row>
    <row r="183" spans="2:17" s="1" customFormat="1">
      <c r="B183" s="62"/>
      <c r="C183" s="62"/>
      <c r="D183" s="589"/>
      <c r="E183" s="609"/>
      <c r="F183" s="198"/>
      <c r="G183" s="591"/>
    </row>
    <row r="184" spans="2:17" s="1" customFormat="1">
      <c r="B184" s="62"/>
      <c r="C184" s="62"/>
      <c r="D184" s="589"/>
      <c r="E184" s="609"/>
      <c r="F184" s="198"/>
      <c r="G184" s="591"/>
    </row>
    <row r="185" spans="2:17" s="1" customFormat="1">
      <c r="B185" s="71" t="s">
        <v>133</v>
      </c>
      <c r="C185" s="71" t="s">
        <v>1430</v>
      </c>
      <c r="D185" s="264"/>
      <c r="E185" s="585"/>
      <c r="F185" s="196"/>
      <c r="G185" s="586"/>
    </row>
    <row r="186" spans="2:17" s="1" customFormat="1">
      <c r="B186" s="62"/>
      <c r="C186" s="62"/>
      <c r="D186" s="589"/>
      <c r="E186" s="609"/>
      <c r="F186" s="198"/>
      <c r="G186" s="130"/>
    </row>
    <row r="187" spans="2:17" s="610" customFormat="1" ht="28">
      <c r="B187" s="123">
        <f>MAX($B$186:B186)+1</f>
        <v>1</v>
      </c>
      <c r="C187" s="611" t="s">
        <v>1457</v>
      </c>
      <c r="D187" s="612" t="s">
        <v>74</v>
      </c>
      <c r="E187" s="613">
        <v>64</v>
      </c>
      <c r="F187" s="154">
        <v>0</v>
      </c>
      <c r="G187" s="130">
        <f>E187*F187</f>
        <v>0</v>
      </c>
      <c r="H187" s="614"/>
      <c r="I187" s="1"/>
      <c r="J187" s="615"/>
      <c r="K187" s="616"/>
      <c r="L187" s="615"/>
      <c r="M187" s="617"/>
      <c r="N187" s="617"/>
      <c r="O187" s="617"/>
      <c r="P187" s="615"/>
      <c r="Q187" s="615"/>
    </row>
    <row r="188" spans="2:17" s="610" customFormat="1" ht="13">
      <c r="B188" s="124"/>
      <c r="C188" s="611"/>
      <c r="D188" s="612"/>
      <c r="E188" s="613"/>
      <c r="F188" s="199"/>
      <c r="G188" s="130"/>
      <c r="H188" s="614"/>
      <c r="I188" s="615"/>
      <c r="J188" s="615"/>
      <c r="K188" s="616"/>
      <c r="L188" s="615"/>
      <c r="M188" s="617"/>
      <c r="N188" s="617"/>
      <c r="O188" s="617"/>
      <c r="P188" s="615"/>
      <c r="Q188" s="615"/>
    </row>
    <row r="189" spans="2:17" s="1" customFormat="1" ht="45" customHeight="1">
      <c r="B189" s="123">
        <f>MAX($B$186:B188)+1</f>
        <v>2</v>
      </c>
      <c r="C189" s="269" t="s">
        <v>118</v>
      </c>
      <c r="D189" s="272" t="s">
        <v>76</v>
      </c>
      <c r="E189" s="274">
        <v>7.68</v>
      </c>
      <c r="F189" s="154">
        <v>0</v>
      </c>
      <c r="G189" s="130">
        <f>E189*F189</f>
        <v>0</v>
      </c>
    </row>
    <row r="190" spans="2:17" s="1" customFormat="1">
      <c r="B190" s="277"/>
      <c r="C190" s="277"/>
      <c r="D190" s="278"/>
      <c r="E190" s="593"/>
      <c r="F190" s="199"/>
      <c r="G190" s="130"/>
    </row>
    <row r="191" spans="2:17" s="1" customFormat="1" ht="56">
      <c r="B191" s="123">
        <f>MAX($B$186:B190)+1</f>
        <v>3</v>
      </c>
      <c r="C191" s="269" t="s">
        <v>1499</v>
      </c>
      <c r="D191" s="272" t="s">
        <v>76</v>
      </c>
      <c r="E191" s="274">
        <v>48.5</v>
      </c>
      <c r="F191" s="154">
        <v>0</v>
      </c>
      <c r="G191" s="130">
        <f>E191*F191</f>
        <v>0</v>
      </c>
    </row>
    <row r="192" spans="2:17" s="610" customFormat="1" ht="13">
      <c r="B192" s="123"/>
      <c r="C192" s="110"/>
      <c r="D192" s="272"/>
      <c r="E192" s="274"/>
      <c r="F192" s="198"/>
      <c r="G192" s="130"/>
      <c r="H192" s="614"/>
      <c r="I192" s="77"/>
      <c r="J192" s="615"/>
      <c r="K192" s="616"/>
      <c r="L192" s="615"/>
      <c r="M192" s="617"/>
      <c r="N192" s="617"/>
      <c r="O192" s="617"/>
      <c r="P192" s="615"/>
      <c r="Q192" s="615"/>
    </row>
    <row r="193" spans="2:17" s="610" customFormat="1" ht="56">
      <c r="B193" s="123">
        <f>MAX($B$186:B192)+1</f>
        <v>4</v>
      </c>
      <c r="C193" s="110" t="s">
        <v>1464</v>
      </c>
      <c r="D193" s="272" t="s">
        <v>136</v>
      </c>
      <c r="E193" s="274">
        <v>1</v>
      </c>
      <c r="F193" s="154">
        <v>0</v>
      </c>
      <c r="G193" s="130">
        <f>E193*F193</f>
        <v>0</v>
      </c>
      <c r="H193" s="614"/>
      <c r="I193" s="77"/>
      <c r="J193" s="615"/>
      <c r="K193" s="616"/>
      <c r="L193" s="615"/>
      <c r="M193" s="617"/>
      <c r="N193" s="617"/>
      <c r="O193" s="617"/>
      <c r="P193" s="615"/>
      <c r="Q193" s="615"/>
    </row>
    <row r="194" spans="2:17" s="610" customFormat="1" ht="13">
      <c r="B194" s="123"/>
      <c r="C194" s="110"/>
      <c r="D194" s="272"/>
      <c r="E194" s="274"/>
      <c r="F194" s="198"/>
      <c r="G194" s="130"/>
      <c r="H194" s="614"/>
      <c r="I194" s="77"/>
      <c r="J194" s="615"/>
      <c r="K194" s="616"/>
      <c r="L194" s="615"/>
      <c r="M194" s="617"/>
      <c r="N194" s="617"/>
      <c r="O194" s="617"/>
      <c r="P194" s="615"/>
      <c r="Q194" s="615"/>
    </row>
    <row r="195" spans="2:17" s="610" customFormat="1">
      <c r="B195" s="123">
        <f>MAX($B$186:B193)+1</f>
        <v>5</v>
      </c>
      <c r="C195" s="110" t="s">
        <v>1465</v>
      </c>
      <c r="D195" s="272" t="s">
        <v>136</v>
      </c>
      <c r="E195" s="274">
        <v>1</v>
      </c>
      <c r="F195" s="154">
        <v>0</v>
      </c>
      <c r="G195" s="130">
        <f>E195*F195</f>
        <v>0</v>
      </c>
      <c r="H195" s="614"/>
      <c r="I195" s="77"/>
      <c r="J195" s="615"/>
      <c r="K195" s="616"/>
      <c r="L195" s="615"/>
      <c r="M195" s="617"/>
      <c r="N195" s="617"/>
      <c r="O195" s="617"/>
      <c r="P195" s="615"/>
      <c r="Q195" s="615"/>
    </row>
    <row r="196" spans="2:17" s="610" customFormat="1" ht="13">
      <c r="B196" s="123"/>
      <c r="C196" s="110"/>
      <c r="D196" s="272"/>
      <c r="E196" s="274"/>
      <c r="F196" s="198"/>
      <c r="G196" s="130"/>
      <c r="H196" s="614"/>
      <c r="I196" s="77"/>
      <c r="J196" s="615"/>
      <c r="K196" s="616"/>
      <c r="L196" s="615"/>
      <c r="M196" s="617"/>
      <c r="N196" s="617"/>
      <c r="O196" s="617"/>
      <c r="P196" s="615"/>
      <c r="Q196" s="615"/>
    </row>
    <row r="197" spans="2:17" s="610" customFormat="1" ht="70">
      <c r="B197" s="123">
        <f>MAX($B$186:B196)+1</f>
        <v>6</v>
      </c>
      <c r="C197" s="110" t="s">
        <v>1627</v>
      </c>
      <c r="D197" s="272" t="s">
        <v>0</v>
      </c>
      <c r="E197" s="274">
        <v>90</v>
      </c>
      <c r="F197" s="154">
        <v>0</v>
      </c>
      <c r="G197" s="130">
        <f>E197*F197</f>
        <v>0</v>
      </c>
      <c r="H197" s="614"/>
      <c r="I197" s="77"/>
      <c r="J197" s="615"/>
      <c r="K197" s="616"/>
      <c r="L197" s="615"/>
      <c r="M197" s="617"/>
      <c r="N197" s="617"/>
      <c r="O197" s="617"/>
      <c r="P197" s="615"/>
      <c r="Q197" s="615"/>
    </row>
    <row r="198" spans="2:17" s="610" customFormat="1" ht="13">
      <c r="B198" s="123"/>
      <c r="C198" s="110"/>
      <c r="D198" s="272"/>
      <c r="E198" s="274"/>
      <c r="F198" s="198"/>
      <c r="G198" s="130"/>
      <c r="H198" s="614"/>
      <c r="I198" s="77"/>
      <c r="J198" s="615"/>
      <c r="K198" s="616"/>
      <c r="L198" s="615"/>
      <c r="M198" s="617"/>
      <c r="N198" s="617"/>
      <c r="O198" s="617"/>
      <c r="P198" s="615"/>
      <c r="Q198" s="615"/>
    </row>
    <row r="199" spans="2:17" s="610" customFormat="1" ht="28">
      <c r="B199" s="123">
        <f>MAX($B$186:B198)+1</f>
        <v>7</v>
      </c>
      <c r="C199" s="110" t="s">
        <v>1628</v>
      </c>
      <c r="D199" s="272" t="s">
        <v>0</v>
      </c>
      <c r="E199" s="274">
        <v>90</v>
      </c>
      <c r="F199" s="154">
        <v>0</v>
      </c>
      <c r="G199" s="130">
        <f>E199*F199</f>
        <v>0</v>
      </c>
      <c r="H199" s="614"/>
      <c r="I199" s="77"/>
      <c r="J199" s="615"/>
      <c r="K199" s="616"/>
      <c r="L199" s="615"/>
      <c r="M199" s="617"/>
      <c r="N199" s="617"/>
      <c r="O199" s="617"/>
      <c r="P199" s="615"/>
      <c r="Q199" s="615"/>
    </row>
    <row r="200" spans="2:17" s="610" customFormat="1" ht="13">
      <c r="B200" s="123"/>
      <c r="C200" s="110"/>
      <c r="D200" s="272"/>
      <c r="E200" s="274"/>
      <c r="F200" s="198"/>
      <c r="G200" s="130"/>
      <c r="H200" s="614"/>
      <c r="I200" s="77"/>
      <c r="J200" s="615"/>
      <c r="K200" s="616"/>
      <c r="L200" s="615"/>
      <c r="M200" s="617"/>
      <c r="N200" s="617"/>
      <c r="O200" s="617"/>
      <c r="P200" s="615"/>
      <c r="Q200" s="615"/>
    </row>
    <row r="201" spans="2:17" s="610" customFormat="1" ht="56">
      <c r="B201" s="123">
        <f>MAX($B$186:B200)+1</f>
        <v>8</v>
      </c>
      <c r="C201" s="110" t="s">
        <v>1629</v>
      </c>
      <c r="D201" s="13" t="s">
        <v>1</v>
      </c>
      <c r="E201" s="274">
        <v>2</v>
      </c>
      <c r="F201" s="154">
        <v>0</v>
      </c>
      <c r="G201" s="130">
        <f>E201*F201</f>
        <v>0</v>
      </c>
      <c r="H201" s="614"/>
      <c r="I201" s="77"/>
      <c r="J201" s="615"/>
      <c r="K201" s="616"/>
      <c r="L201" s="615"/>
      <c r="M201" s="617"/>
      <c r="N201" s="617"/>
      <c r="O201" s="617"/>
      <c r="P201" s="615"/>
      <c r="Q201" s="615"/>
    </row>
    <row r="202" spans="2:17" s="610" customFormat="1">
      <c r="B202" s="123"/>
      <c r="C202" s="110"/>
      <c r="D202" s="13"/>
      <c r="E202" s="274"/>
      <c r="F202" s="198"/>
      <c r="G202" s="130"/>
      <c r="H202" s="614"/>
      <c r="I202" s="77"/>
      <c r="J202" s="615"/>
      <c r="K202" s="616"/>
      <c r="L202" s="615"/>
      <c r="M202" s="617"/>
      <c r="N202" s="617"/>
      <c r="O202" s="617"/>
      <c r="P202" s="615"/>
      <c r="Q202" s="615"/>
    </row>
    <row r="203" spans="2:17" s="610" customFormat="1" ht="56">
      <c r="B203" s="123">
        <f>MAX($B$186:B202)+1</f>
        <v>9</v>
      </c>
      <c r="C203" s="110" t="s">
        <v>1630</v>
      </c>
      <c r="D203" s="13" t="s">
        <v>1</v>
      </c>
      <c r="E203" s="274">
        <v>1</v>
      </c>
      <c r="F203" s="154">
        <v>0</v>
      </c>
      <c r="G203" s="130">
        <f>E203*F203</f>
        <v>0</v>
      </c>
      <c r="H203" s="614"/>
      <c r="I203" s="77"/>
      <c r="J203" s="615"/>
      <c r="K203" s="616"/>
      <c r="L203" s="615"/>
      <c r="M203" s="617"/>
      <c r="N203" s="617"/>
      <c r="O203" s="617"/>
      <c r="P203" s="615"/>
      <c r="Q203" s="615"/>
    </row>
    <row r="204" spans="2:17" s="610" customFormat="1">
      <c r="B204" s="123"/>
      <c r="C204" s="110"/>
      <c r="D204" s="13"/>
      <c r="E204" s="274"/>
      <c r="F204" s="198"/>
      <c r="G204" s="130"/>
      <c r="H204" s="614"/>
      <c r="I204" s="77"/>
      <c r="J204" s="615"/>
      <c r="K204" s="616"/>
      <c r="L204" s="615"/>
      <c r="M204" s="617"/>
      <c r="N204" s="617"/>
      <c r="O204" s="617"/>
      <c r="P204" s="615"/>
      <c r="Q204" s="615"/>
    </row>
    <row r="205" spans="2:17" s="610" customFormat="1" ht="42">
      <c r="B205" s="123">
        <f>MAX($B$186:B204)+1</f>
        <v>10</v>
      </c>
      <c r="C205" s="110" t="s">
        <v>1631</v>
      </c>
      <c r="D205" s="13" t="s">
        <v>1</v>
      </c>
      <c r="E205" s="274">
        <v>2</v>
      </c>
      <c r="F205" s="154">
        <v>0</v>
      </c>
      <c r="G205" s="130">
        <f>E205*F205</f>
        <v>0</v>
      </c>
      <c r="H205" s="614"/>
      <c r="I205" s="77"/>
      <c r="J205" s="615"/>
      <c r="K205" s="616"/>
      <c r="L205" s="615"/>
      <c r="M205" s="617"/>
      <c r="N205" s="617"/>
      <c r="O205" s="617"/>
      <c r="P205" s="615"/>
      <c r="Q205" s="615"/>
    </row>
    <row r="206" spans="2:17" s="610" customFormat="1">
      <c r="B206" s="123"/>
      <c r="C206" s="110"/>
      <c r="D206" s="13"/>
      <c r="E206" s="274"/>
      <c r="F206" s="198"/>
      <c r="G206" s="130"/>
      <c r="H206" s="614"/>
      <c r="I206" s="77"/>
      <c r="J206" s="615"/>
      <c r="K206" s="616"/>
      <c r="L206" s="615"/>
      <c r="M206" s="617"/>
      <c r="N206" s="617"/>
      <c r="O206" s="617"/>
      <c r="P206" s="615"/>
      <c r="Q206" s="615"/>
    </row>
    <row r="207" spans="2:17" s="610" customFormat="1" ht="42">
      <c r="B207" s="123">
        <f>MAX($B$186:B206)+1</f>
        <v>11</v>
      </c>
      <c r="C207" s="110" t="s">
        <v>1632</v>
      </c>
      <c r="D207" s="13" t="s">
        <v>1</v>
      </c>
      <c r="E207" s="274">
        <v>3</v>
      </c>
      <c r="F207" s="154">
        <v>0</v>
      </c>
      <c r="G207" s="130">
        <f>E207*F207</f>
        <v>0</v>
      </c>
      <c r="H207" s="614"/>
      <c r="I207" s="77"/>
      <c r="J207" s="615"/>
      <c r="K207" s="616"/>
      <c r="L207" s="615"/>
      <c r="M207" s="617"/>
      <c r="N207" s="617"/>
      <c r="O207" s="617"/>
      <c r="P207" s="615"/>
      <c r="Q207" s="615"/>
    </row>
    <row r="208" spans="2:17" s="610" customFormat="1">
      <c r="B208" s="123"/>
      <c r="C208" s="110"/>
      <c r="D208" s="13"/>
      <c r="E208" s="274"/>
      <c r="F208" s="198"/>
      <c r="G208" s="130"/>
      <c r="H208" s="614"/>
      <c r="I208" s="77"/>
      <c r="J208" s="615"/>
      <c r="K208" s="616"/>
      <c r="L208" s="615"/>
      <c r="M208" s="617"/>
      <c r="N208" s="617"/>
      <c r="O208" s="617"/>
      <c r="P208" s="615"/>
      <c r="Q208" s="615"/>
    </row>
    <row r="209" spans="2:17" s="610" customFormat="1" ht="42">
      <c r="B209" s="123">
        <f>MAX($B$186:B208)+1</f>
        <v>12</v>
      </c>
      <c r="C209" s="110" t="s">
        <v>1633</v>
      </c>
      <c r="D209" s="13" t="s">
        <v>1</v>
      </c>
      <c r="E209" s="590">
        <v>3</v>
      </c>
      <c r="F209" s="154">
        <v>0</v>
      </c>
      <c r="G209" s="130">
        <f>E209*F209</f>
        <v>0</v>
      </c>
      <c r="H209" s="614"/>
      <c r="I209" s="77"/>
      <c r="J209" s="615"/>
      <c r="K209" s="616"/>
      <c r="L209" s="615"/>
      <c r="M209" s="617"/>
      <c r="N209" s="617"/>
      <c r="O209" s="617"/>
      <c r="P209" s="615"/>
      <c r="Q209" s="615"/>
    </row>
    <row r="210" spans="2:17" s="610" customFormat="1">
      <c r="B210" s="123"/>
      <c r="C210" s="110"/>
      <c r="D210" s="13"/>
      <c r="E210" s="590"/>
      <c r="F210" s="198"/>
      <c r="G210" s="130"/>
      <c r="H210" s="614"/>
      <c r="I210" s="77"/>
      <c r="J210" s="615"/>
      <c r="K210" s="616"/>
      <c r="L210" s="615"/>
      <c r="M210" s="617"/>
      <c r="N210" s="617"/>
      <c r="O210" s="617"/>
      <c r="P210" s="615"/>
      <c r="Q210" s="615"/>
    </row>
    <row r="211" spans="2:17" s="610" customFormat="1" ht="28">
      <c r="B211" s="123">
        <f>MAX($B$186:B210)+1</f>
        <v>13</v>
      </c>
      <c r="C211" s="110" t="s">
        <v>1634</v>
      </c>
      <c r="D211" s="13" t="s">
        <v>1</v>
      </c>
      <c r="E211" s="590">
        <v>2</v>
      </c>
      <c r="F211" s="154">
        <v>0</v>
      </c>
      <c r="G211" s="130">
        <f>E211*F211</f>
        <v>0</v>
      </c>
      <c r="H211" s="614"/>
      <c r="I211" s="77"/>
      <c r="J211" s="615"/>
      <c r="K211" s="616"/>
      <c r="L211" s="615"/>
      <c r="M211" s="617"/>
      <c r="N211" s="617"/>
      <c r="O211" s="617"/>
      <c r="P211" s="615"/>
      <c r="Q211" s="615"/>
    </row>
    <row r="212" spans="2:17" s="610" customFormat="1">
      <c r="B212" s="123"/>
      <c r="C212" s="110"/>
      <c r="D212" s="13"/>
      <c r="E212" s="590"/>
      <c r="F212" s="198"/>
      <c r="G212" s="130"/>
      <c r="H212" s="614"/>
      <c r="I212" s="77"/>
      <c r="J212" s="615"/>
      <c r="K212" s="616"/>
      <c r="L212" s="615"/>
      <c r="M212" s="617"/>
      <c r="N212" s="617"/>
      <c r="O212" s="617"/>
      <c r="P212" s="615"/>
      <c r="Q212" s="615"/>
    </row>
    <row r="213" spans="2:17" s="610" customFormat="1" ht="42">
      <c r="B213" s="123">
        <f>MAX($B$186:B212)+1</f>
        <v>14</v>
      </c>
      <c r="C213" s="110" t="s">
        <v>1635</v>
      </c>
      <c r="D213" s="13" t="s">
        <v>1</v>
      </c>
      <c r="E213" s="590">
        <v>2</v>
      </c>
      <c r="F213" s="154">
        <v>0</v>
      </c>
      <c r="G213" s="130">
        <f>E213*F213</f>
        <v>0</v>
      </c>
      <c r="H213" s="614"/>
      <c r="I213" s="77"/>
      <c r="J213" s="615"/>
      <c r="K213" s="616"/>
      <c r="L213" s="615"/>
      <c r="M213" s="617"/>
      <c r="N213" s="617"/>
      <c r="O213" s="617"/>
      <c r="P213" s="615"/>
      <c r="Q213" s="615"/>
    </row>
    <row r="214" spans="2:17" s="610" customFormat="1">
      <c r="B214" s="123"/>
      <c r="C214" s="110"/>
      <c r="D214" s="13"/>
      <c r="E214" s="590"/>
      <c r="F214" s="198"/>
      <c r="G214" s="130"/>
      <c r="H214" s="614"/>
      <c r="I214" s="77"/>
      <c r="J214" s="615"/>
      <c r="K214" s="616"/>
      <c r="L214" s="615"/>
      <c r="M214" s="617"/>
      <c r="N214" s="617"/>
      <c r="O214" s="617"/>
      <c r="P214" s="615"/>
      <c r="Q214" s="615"/>
    </row>
    <row r="215" spans="2:17" s="610" customFormat="1" ht="28">
      <c r="B215" s="123">
        <f>MAX($B$186:B214)+1</f>
        <v>15</v>
      </c>
      <c r="C215" s="110" t="s">
        <v>1636</v>
      </c>
      <c r="D215" s="13" t="s">
        <v>1</v>
      </c>
      <c r="E215" s="590">
        <v>2</v>
      </c>
      <c r="F215" s="154">
        <v>0</v>
      </c>
      <c r="G215" s="130">
        <f>E215*F215</f>
        <v>0</v>
      </c>
      <c r="H215" s="614"/>
      <c r="I215" s="77"/>
      <c r="J215" s="615"/>
      <c r="K215" s="616"/>
      <c r="L215" s="615"/>
      <c r="M215" s="617"/>
      <c r="N215" s="617"/>
      <c r="O215" s="617"/>
      <c r="P215" s="615"/>
      <c r="Q215" s="615"/>
    </row>
    <row r="216" spans="2:17" s="610" customFormat="1">
      <c r="B216" s="123"/>
      <c r="C216" s="110"/>
      <c r="D216" s="13"/>
      <c r="E216" s="590"/>
      <c r="F216" s="198"/>
      <c r="G216" s="130"/>
      <c r="H216" s="614"/>
      <c r="I216" s="77"/>
      <c r="J216" s="615"/>
      <c r="K216" s="616"/>
      <c r="L216" s="615"/>
      <c r="M216" s="617"/>
      <c r="N216" s="617"/>
      <c r="O216" s="617"/>
      <c r="P216" s="615"/>
      <c r="Q216" s="615"/>
    </row>
    <row r="217" spans="2:17" s="610" customFormat="1" ht="42">
      <c r="B217" s="123">
        <f>MAX($B$186:B216)+1</f>
        <v>16</v>
      </c>
      <c r="C217" s="110" t="s">
        <v>1637</v>
      </c>
      <c r="D217" s="13" t="s">
        <v>0</v>
      </c>
      <c r="E217" s="590">
        <v>30</v>
      </c>
      <c r="F217" s="154">
        <v>0</v>
      </c>
      <c r="G217" s="130">
        <f>E217*F217</f>
        <v>0</v>
      </c>
      <c r="H217" s="614"/>
      <c r="I217" s="77"/>
      <c r="J217" s="615"/>
      <c r="K217" s="616"/>
      <c r="L217" s="615"/>
      <c r="M217" s="617"/>
      <c r="N217" s="617"/>
      <c r="O217" s="617"/>
      <c r="P217" s="615"/>
      <c r="Q217" s="615"/>
    </row>
    <row r="218" spans="2:17" s="610" customFormat="1">
      <c r="B218" s="123"/>
      <c r="C218" s="110"/>
      <c r="D218" s="13"/>
      <c r="E218" s="590"/>
      <c r="F218" s="198"/>
      <c r="G218" s="130"/>
      <c r="H218" s="614"/>
      <c r="I218" s="77"/>
      <c r="J218" s="615"/>
      <c r="K218" s="616"/>
      <c r="L218" s="615"/>
      <c r="M218" s="617"/>
      <c r="N218" s="617"/>
      <c r="O218" s="617"/>
      <c r="P218" s="615"/>
      <c r="Q218" s="615"/>
    </row>
    <row r="219" spans="2:17" s="610" customFormat="1" ht="28">
      <c r="B219" s="123">
        <f>MAX($B$186:B218)+1</f>
        <v>17</v>
      </c>
      <c r="C219" s="110" t="s">
        <v>1638</v>
      </c>
      <c r="D219" s="13" t="s">
        <v>0</v>
      </c>
      <c r="E219" s="590">
        <v>30</v>
      </c>
      <c r="F219" s="154">
        <v>0</v>
      </c>
      <c r="G219" s="130">
        <f>E219*F219</f>
        <v>0</v>
      </c>
      <c r="H219" s="614"/>
      <c r="I219" s="77"/>
      <c r="J219" s="615"/>
      <c r="K219" s="616"/>
      <c r="L219" s="615"/>
      <c r="M219" s="617"/>
      <c r="N219" s="617"/>
      <c r="O219" s="617"/>
      <c r="P219" s="615"/>
      <c r="Q219" s="615"/>
    </row>
    <row r="220" spans="2:17" s="610" customFormat="1" ht="13">
      <c r="B220" s="126"/>
      <c r="C220" s="110"/>
      <c r="D220" s="272"/>
      <c r="E220" s="274"/>
      <c r="F220" s="206"/>
      <c r="G220" s="130"/>
      <c r="H220" s="614"/>
      <c r="I220" s="615"/>
      <c r="J220" s="615"/>
      <c r="K220" s="616"/>
      <c r="L220" s="615"/>
      <c r="M220" s="617"/>
      <c r="N220" s="617"/>
      <c r="O220" s="617"/>
      <c r="P220" s="615"/>
      <c r="Q220" s="615"/>
    </row>
    <row r="221" spans="2:17" s="77" customFormat="1" ht="28">
      <c r="B221" s="123">
        <f>MAX($B$186:B220)+1</f>
        <v>18</v>
      </c>
      <c r="C221" s="110" t="s">
        <v>1626</v>
      </c>
      <c r="D221" s="13" t="s">
        <v>1</v>
      </c>
      <c r="E221" s="590">
        <v>1</v>
      </c>
      <c r="F221" s="154">
        <v>0</v>
      </c>
      <c r="G221" s="130">
        <f>E221*F221</f>
        <v>0</v>
      </c>
    </row>
    <row r="222" spans="2:17" s="77" customFormat="1" ht="13">
      <c r="B222" s="123"/>
      <c r="C222" s="110"/>
      <c r="D222" s="272"/>
      <c r="E222" s="274"/>
      <c r="F222" s="206"/>
      <c r="G222" s="130"/>
    </row>
    <row r="223" spans="2:17" ht="28">
      <c r="B223" s="123">
        <f>MAX($B$186:B222)+1</f>
        <v>19</v>
      </c>
      <c r="C223" s="110" t="s">
        <v>1489</v>
      </c>
      <c r="D223" s="13" t="s">
        <v>104</v>
      </c>
      <c r="E223" s="590">
        <v>110</v>
      </c>
      <c r="F223" s="154">
        <v>0</v>
      </c>
      <c r="G223" s="130">
        <f>E223*F223</f>
        <v>0</v>
      </c>
    </row>
    <row r="224" spans="2:17">
      <c r="B224" s="125"/>
      <c r="C224" s="110"/>
      <c r="D224" s="13"/>
      <c r="E224" s="590"/>
      <c r="F224" s="206"/>
      <c r="G224" s="130"/>
    </row>
    <row r="225" spans="2:17" ht="84">
      <c r="B225" s="123">
        <f>MAX($B$186:B224)+1</f>
        <v>20</v>
      </c>
      <c r="C225" s="619" t="s">
        <v>1625</v>
      </c>
      <c r="D225" s="272" t="s">
        <v>103</v>
      </c>
      <c r="E225" s="274">
        <v>1</v>
      </c>
      <c r="F225" s="154">
        <v>0</v>
      </c>
      <c r="G225" s="130">
        <f t="shared" ref="G225" si="6">E225*F225</f>
        <v>0</v>
      </c>
    </row>
    <row r="226" spans="2:17">
      <c r="B226" s="125"/>
      <c r="C226" s="110"/>
      <c r="D226" s="13"/>
      <c r="E226" s="590"/>
      <c r="F226" s="206"/>
      <c r="G226" s="130"/>
    </row>
    <row r="227" spans="2:17" s="1" customFormat="1" ht="84">
      <c r="B227" s="123">
        <f>MAX($B$186:B226)+1</f>
        <v>21</v>
      </c>
      <c r="C227" s="269" t="s">
        <v>131</v>
      </c>
      <c r="D227" s="272" t="s">
        <v>103</v>
      </c>
      <c r="E227" s="274">
        <v>1</v>
      </c>
      <c r="F227" s="154">
        <v>0</v>
      </c>
      <c r="G227" s="130">
        <f t="shared" ref="G227" si="7">E227*F227</f>
        <v>0</v>
      </c>
    </row>
    <row r="228" spans="2:17" s="77" customFormat="1" ht="13">
      <c r="B228" s="123"/>
      <c r="C228" s="110"/>
      <c r="D228" s="272"/>
      <c r="E228" s="274"/>
      <c r="F228" s="206"/>
      <c r="G228" s="130"/>
      <c r="I228" s="615"/>
    </row>
    <row r="229" spans="2:17" s="1" customFormat="1" ht="56">
      <c r="B229" s="123">
        <f>MAX($B$186:B228)+1</f>
        <v>22</v>
      </c>
      <c r="C229" s="269" t="s">
        <v>1473</v>
      </c>
      <c r="D229" s="272" t="s">
        <v>76</v>
      </c>
      <c r="E229" s="274">
        <v>128</v>
      </c>
      <c r="F229" s="154">
        <v>0</v>
      </c>
      <c r="G229" s="130">
        <f>E229*F229</f>
        <v>0</v>
      </c>
    </row>
    <row r="230" spans="2:17" s="1" customFormat="1">
      <c r="B230" s="125"/>
      <c r="C230" s="269"/>
      <c r="D230" s="272"/>
      <c r="E230" s="274"/>
      <c r="F230" s="206"/>
      <c r="G230" s="130"/>
    </row>
    <row r="231" spans="2:17" s="1" customFormat="1" ht="28">
      <c r="B231" s="123">
        <f>MAX($B$186:B230)+1</f>
        <v>23</v>
      </c>
      <c r="C231" s="269" t="s">
        <v>1624</v>
      </c>
      <c r="D231" s="272" t="s">
        <v>136</v>
      </c>
      <c r="E231" s="274">
        <v>1</v>
      </c>
      <c r="F231" s="154">
        <v>0</v>
      </c>
      <c r="G231" s="130">
        <f>E231*F231</f>
        <v>0</v>
      </c>
    </row>
    <row r="232" spans="2:17" s="1" customFormat="1">
      <c r="B232" s="125"/>
      <c r="C232" s="269"/>
      <c r="D232" s="272"/>
      <c r="E232" s="274"/>
      <c r="F232" s="206"/>
      <c r="G232" s="130"/>
    </row>
    <row r="233" spans="2:17" s="1" customFormat="1" ht="42">
      <c r="B233" s="123">
        <f>MAX($B$186:B232)+1</f>
        <v>24</v>
      </c>
      <c r="C233" s="269" t="s">
        <v>1622</v>
      </c>
      <c r="D233" s="272" t="s">
        <v>136</v>
      </c>
      <c r="E233" s="274">
        <v>1</v>
      </c>
      <c r="F233" s="154">
        <v>0</v>
      </c>
      <c r="G233" s="130">
        <f>E233*F233</f>
        <v>0</v>
      </c>
    </row>
    <row r="234" spans="2:17" s="610" customFormat="1" ht="13">
      <c r="B234" s="126"/>
      <c r="C234" s="110"/>
      <c r="D234" s="272"/>
      <c r="E234" s="274"/>
      <c r="F234" s="207"/>
      <c r="G234" s="130"/>
      <c r="H234" s="614"/>
      <c r="I234" s="615"/>
      <c r="J234" s="615"/>
      <c r="K234" s="616"/>
      <c r="L234" s="615"/>
      <c r="M234" s="617"/>
      <c r="N234" s="617"/>
      <c r="O234" s="617"/>
      <c r="P234" s="615"/>
      <c r="Q234" s="615"/>
    </row>
    <row r="235" spans="2:17" s="610" customFormat="1" ht="38" customHeight="1">
      <c r="B235" s="123">
        <f>MAX($B$186:B234)+1</f>
        <v>25</v>
      </c>
      <c r="C235" s="110" t="s">
        <v>1623</v>
      </c>
      <c r="D235" s="272" t="s">
        <v>136</v>
      </c>
      <c r="E235" s="274">
        <v>1</v>
      </c>
      <c r="F235" s="154">
        <v>0</v>
      </c>
      <c r="G235" s="130">
        <f>E235*F235</f>
        <v>0</v>
      </c>
      <c r="H235" s="614"/>
      <c r="I235" s="615"/>
      <c r="J235" s="615"/>
      <c r="K235" s="616"/>
      <c r="L235" s="615"/>
      <c r="M235" s="617"/>
      <c r="N235" s="617"/>
      <c r="O235" s="617"/>
      <c r="P235" s="615"/>
      <c r="Q235" s="615"/>
    </row>
    <row r="236" spans="2:17" s="610" customFormat="1" ht="13">
      <c r="B236" s="611"/>
      <c r="C236" s="110"/>
      <c r="D236" s="272"/>
      <c r="E236" s="274"/>
      <c r="F236" s="206"/>
      <c r="G236" s="130"/>
      <c r="H236" s="614"/>
      <c r="I236" s="615"/>
      <c r="J236" s="615"/>
      <c r="K236" s="616"/>
      <c r="L236" s="615"/>
      <c r="M236" s="617"/>
      <c r="N236" s="617"/>
      <c r="O236" s="617"/>
      <c r="P236" s="615"/>
      <c r="Q236" s="615"/>
    </row>
    <row r="237" spans="2:17" s="610" customFormat="1" ht="42">
      <c r="B237" s="123">
        <f>MAX($B$186:B236)+1</f>
        <v>26</v>
      </c>
      <c r="C237" s="110" t="s">
        <v>1620</v>
      </c>
      <c r="D237" s="272" t="s">
        <v>136</v>
      </c>
      <c r="E237" s="274">
        <v>1</v>
      </c>
      <c r="F237" s="154">
        <v>0</v>
      </c>
      <c r="G237" s="130">
        <f>E237*F237</f>
        <v>0</v>
      </c>
      <c r="H237" s="614"/>
      <c r="I237" s="615"/>
      <c r="J237" s="615"/>
      <c r="K237" s="616"/>
      <c r="L237" s="615"/>
      <c r="M237" s="617"/>
      <c r="N237" s="617"/>
      <c r="O237" s="617"/>
      <c r="P237" s="615"/>
      <c r="Q237" s="615"/>
    </row>
    <row r="238" spans="2:17" s="610" customFormat="1" ht="13">
      <c r="B238" s="123"/>
      <c r="C238" s="110"/>
      <c r="D238" s="272"/>
      <c r="E238" s="274"/>
      <c r="F238" s="206"/>
      <c r="G238" s="130"/>
      <c r="H238" s="614"/>
      <c r="I238" s="615"/>
      <c r="J238" s="615"/>
      <c r="K238" s="616"/>
      <c r="L238" s="615"/>
      <c r="M238" s="617"/>
      <c r="N238" s="617"/>
      <c r="O238" s="617"/>
      <c r="P238" s="615"/>
      <c r="Q238" s="615"/>
    </row>
    <row r="239" spans="2:17" s="610" customFormat="1" ht="28">
      <c r="B239" s="123">
        <f>MAX($B$186:B238)+1</f>
        <v>27</v>
      </c>
      <c r="C239" s="110" t="s">
        <v>1621</v>
      </c>
      <c r="D239" s="272" t="s">
        <v>136</v>
      </c>
      <c r="E239" s="274">
        <v>1</v>
      </c>
      <c r="F239" s="154">
        <v>0</v>
      </c>
      <c r="G239" s="130">
        <f>E239*F239</f>
        <v>0</v>
      </c>
      <c r="H239" s="614"/>
      <c r="I239" s="615"/>
      <c r="J239" s="615"/>
      <c r="K239" s="616"/>
      <c r="L239" s="615"/>
      <c r="M239" s="617"/>
      <c r="N239" s="617"/>
      <c r="O239" s="617"/>
      <c r="P239" s="615"/>
      <c r="Q239" s="615"/>
    </row>
    <row r="240" spans="2:17" s="610" customFormat="1" ht="13">
      <c r="B240" s="611"/>
      <c r="C240" s="110"/>
      <c r="D240" s="272"/>
      <c r="E240" s="274"/>
      <c r="F240" s="206"/>
      <c r="G240" s="130"/>
      <c r="H240" s="614"/>
      <c r="I240" s="615"/>
      <c r="J240" s="615"/>
      <c r="K240" s="616"/>
      <c r="L240" s="615"/>
      <c r="M240" s="617"/>
      <c r="N240" s="617"/>
      <c r="O240" s="617"/>
      <c r="P240" s="615"/>
      <c r="Q240" s="615"/>
    </row>
    <row r="241" spans="2:17" s="610" customFormat="1">
      <c r="B241" s="123">
        <f>MAX($B$186:B240)+1</f>
        <v>28</v>
      </c>
      <c r="C241" s="110" t="s">
        <v>77</v>
      </c>
      <c r="D241" s="272" t="s">
        <v>136</v>
      </c>
      <c r="E241" s="274">
        <v>1</v>
      </c>
      <c r="F241" s="154">
        <v>0</v>
      </c>
      <c r="G241" s="130">
        <f>E241*F241</f>
        <v>0</v>
      </c>
      <c r="H241" s="614"/>
      <c r="I241" s="615"/>
      <c r="J241" s="615"/>
      <c r="K241" s="616"/>
      <c r="L241" s="615"/>
      <c r="M241" s="617"/>
      <c r="N241" s="617"/>
      <c r="O241" s="617"/>
      <c r="P241" s="615"/>
      <c r="Q241" s="615"/>
    </row>
    <row r="242" spans="2:17" s="1" customFormat="1">
      <c r="B242" s="62"/>
      <c r="C242" s="62"/>
      <c r="D242" s="589"/>
      <c r="E242" s="274"/>
      <c r="F242" s="198"/>
      <c r="G242" s="591"/>
    </row>
    <row r="243" spans="2:17" s="77" customFormat="1" ht="13">
      <c r="B243" s="69"/>
      <c r="C243" s="59" t="s">
        <v>1449</v>
      </c>
      <c r="D243" s="587"/>
      <c r="E243" s="585"/>
      <c r="F243" s="197"/>
      <c r="G243" s="586">
        <f>SUM(G186:G242)</f>
        <v>0</v>
      </c>
    </row>
    <row r="244" spans="2:17" s="1" customFormat="1">
      <c r="B244" s="62"/>
      <c r="C244" s="62"/>
      <c r="D244" s="589"/>
      <c r="E244" s="274"/>
      <c r="F244" s="198"/>
      <c r="G244" s="591"/>
    </row>
    <row r="245" spans="2:17" s="1" customFormat="1">
      <c r="B245" s="62"/>
      <c r="C245" s="62"/>
      <c r="D245" s="589"/>
      <c r="E245" s="274"/>
      <c r="F245" s="198"/>
      <c r="G245" s="591"/>
    </row>
    <row r="246" spans="2:17" s="1" customFormat="1">
      <c r="B246" s="71" t="s">
        <v>144</v>
      </c>
      <c r="C246" s="71" t="s">
        <v>1421</v>
      </c>
      <c r="D246" s="264"/>
      <c r="E246" s="585"/>
      <c r="F246" s="196"/>
      <c r="G246" s="586"/>
    </row>
    <row r="247" spans="2:17" s="1" customFormat="1">
      <c r="B247" s="62"/>
      <c r="C247" s="62"/>
      <c r="D247" s="589"/>
      <c r="E247" s="274"/>
      <c r="F247" s="198"/>
      <c r="G247" s="591"/>
    </row>
    <row r="248" spans="2:17" s="15" customFormat="1" ht="56">
      <c r="B248" s="122">
        <v>1</v>
      </c>
      <c r="C248" s="110" t="s">
        <v>1422</v>
      </c>
      <c r="D248" s="620" t="s">
        <v>104</v>
      </c>
      <c r="E248" s="274">
        <v>390</v>
      </c>
      <c r="F248" s="154">
        <v>0</v>
      </c>
      <c r="G248" s="621">
        <f>E248*F248</f>
        <v>0</v>
      </c>
    </row>
    <row r="249" spans="2:17" s="1" customFormat="1">
      <c r="B249" s="62"/>
      <c r="C249" s="62"/>
      <c r="D249" s="589"/>
      <c r="E249" s="274"/>
      <c r="F249" s="198"/>
      <c r="G249" s="591"/>
    </row>
    <row r="250" spans="2:17" s="15" customFormat="1" ht="28">
      <c r="B250" s="122">
        <f>MAX($B$248:B249)+1</f>
        <v>2</v>
      </c>
      <c r="C250" s="110" t="s">
        <v>1405</v>
      </c>
      <c r="D250" s="620" t="s">
        <v>136</v>
      </c>
      <c r="E250" s="274">
        <v>40</v>
      </c>
      <c r="F250" s="154">
        <v>0</v>
      </c>
      <c r="G250" s="621">
        <f>E250*F250</f>
        <v>0</v>
      </c>
    </row>
    <row r="251" spans="2:17" s="1" customFormat="1">
      <c r="B251" s="62"/>
      <c r="C251" s="62"/>
      <c r="D251" s="589"/>
      <c r="E251" s="274"/>
      <c r="F251" s="198"/>
      <c r="G251" s="591"/>
    </row>
    <row r="252" spans="2:17" s="1" customFormat="1" ht="56">
      <c r="B252" s="122">
        <f>MAX($B$248:B251)+1</f>
        <v>3</v>
      </c>
      <c r="C252" s="269" t="s">
        <v>1474</v>
      </c>
      <c r="D252" s="272" t="s">
        <v>76</v>
      </c>
      <c r="E252" s="274">
        <v>60</v>
      </c>
      <c r="F252" s="154">
        <v>0</v>
      </c>
      <c r="G252" s="130">
        <f>E252*F252</f>
        <v>0</v>
      </c>
    </row>
    <row r="253" spans="2:17" s="1" customFormat="1">
      <c r="B253" s="62"/>
      <c r="C253" s="62"/>
      <c r="D253" s="589"/>
      <c r="E253" s="274"/>
      <c r="F253" s="198"/>
      <c r="G253" s="591"/>
    </row>
    <row r="254" spans="2:17" s="77" customFormat="1" ht="13">
      <c r="B254" s="69"/>
      <c r="C254" s="59" t="s">
        <v>1450</v>
      </c>
      <c r="D254" s="587"/>
      <c r="E254" s="585"/>
      <c r="F254" s="197"/>
      <c r="G254" s="586">
        <f>SUM(G247:G253)</f>
        <v>0</v>
      </c>
    </row>
    <row r="255" spans="2:17" s="1" customFormat="1">
      <c r="B255" s="62"/>
      <c r="C255" s="62"/>
      <c r="D255" s="589"/>
      <c r="E255" s="274"/>
      <c r="F255" s="198"/>
      <c r="G255" s="591"/>
    </row>
    <row r="256" spans="2:17" s="1" customFormat="1">
      <c r="B256" s="20"/>
      <c r="C256" s="20"/>
      <c r="D256" s="252"/>
      <c r="E256" s="274"/>
      <c r="F256" s="156"/>
      <c r="G256" s="130"/>
    </row>
    <row r="257" spans="2:7" s="1" customFormat="1">
      <c r="B257" s="71" t="s">
        <v>139</v>
      </c>
      <c r="C257" s="71" t="s">
        <v>1418</v>
      </c>
      <c r="D257" s="264"/>
      <c r="E257" s="585"/>
      <c r="F257" s="196"/>
      <c r="G257" s="586"/>
    </row>
    <row r="258" spans="2:7" s="1" customFormat="1">
      <c r="B258" s="277"/>
      <c r="C258" s="277"/>
      <c r="D258" s="278"/>
      <c r="E258" s="274"/>
      <c r="F258" s="199"/>
      <c r="G258" s="306"/>
    </row>
    <row r="259" spans="2:7" s="1" customFormat="1" ht="42">
      <c r="B259" s="121">
        <v>1</v>
      </c>
      <c r="C259" s="269" t="s">
        <v>1490</v>
      </c>
      <c r="D259" s="272" t="s">
        <v>74</v>
      </c>
      <c r="E259" s="274">
        <v>450</v>
      </c>
      <c r="F259" s="154">
        <v>0</v>
      </c>
      <c r="G259" s="130">
        <f>E259*F259</f>
        <v>0</v>
      </c>
    </row>
    <row r="260" spans="2:7" s="1" customFormat="1">
      <c r="B260" s="277"/>
      <c r="C260" s="277"/>
      <c r="D260" s="278"/>
      <c r="E260" s="274"/>
      <c r="F260" s="199"/>
      <c r="G260" s="306"/>
    </row>
    <row r="261" spans="2:7" s="1" customFormat="1" ht="56">
      <c r="B261" s="121">
        <f>MAX($B$259:B260)+1</f>
        <v>2</v>
      </c>
      <c r="C261" s="269" t="s">
        <v>1415</v>
      </c>
      <c r="D261" s="272" t="s">
        <v>76</v>
      </c>
      <c r="E261" s="274">
        <v>80</v>
      </c>
      <c r="F261" s="154">
        <v>0</v>
      </c>
      <c r="G261" s="130">
        <f>E261*F261</f>
        <v>0</v>
      </c>
    </row>
    <row r="262" spans="2:7" s="1" customFormat="1">
      <c r="B262" s="592"/>
      <c r="C262" s="592"/>
      <c r="D262" s="278"/>
      <c r="E262" s="274"/>
      <c r="F262" s="199"/>
      <c r="G262" s="130"/>
    </row>
    <row r="263" spans="2:7" s="1" customFormat="1" ht="28">
      <c r="B263" s="121">
        <f>MAX($B$259:B262)+1</f>
        <v>3</v>
      </c>
      <c r="C263" s="269" t="s">
        <v>1416</v>
      </c>
      <c r="D263" s="272" t="s">
        <v>76</v>
      </c>
      <c r="E263" s="274">
        <v>9</v>
      </c>
      <c r="F263" s="154">
        <v>0</v>
      </c>
      <c r="G263" s="130">
        <f>E263*F263</f>
        <v>0</v>
      </c>
    </row>
    <row r="264" spans="2:7" s="1" customFormat="1">
      <c r="B264" s="277"/>
      <c r="C264" s="277"/>
      <c r="D264" s="278"/>
      <c r="E264" s="274"/>
      <c r="F264" s="199"/>
      <c r="G264" s="130"/>
    </row>
    <row r="265" spans="2:7" s="607" customFormat="1" ht="28">
      <c r="B265" s="121">
        <f>MAX($B$259:B264)+1</f>
        <v>4</v>
      </c>
      <c r="C265" s="269" t="s">
        <v>140</v>
      </c>
      <c r="D265" s="272" t="s">
        <v>74</v>
      </c>
      <c r="E265" s="274">
        <v>276</v>
      </c>
      <c r="F265" s="154">
        <v>0</v>
      </c>
      <c r="G265" s="130">
        <f>E265*F265</f>
        <v>0</v>
      </c>
    </row>
    <row r="266" spans="2:7" s="1" customFormat="1">
      <c r="B266" s="19"/>
      <c r="C266" s="269"/>
      <c r="D266" s="272"/>
      <c r="E266" s="274"/>
      <c r="F266" s="158"/>
      <c r="G266" s="130"/>
    </row>
    <row r="267" spans="2:7" s="1" customFormat="1" ht="70">
      <c r="B267" s="121">
        <f>MAX($B$259:B266)+1</f>
        <v>5</v>
      </c>
      <c r="C267" s="269" t="s">
        <v>423</v>
      </c>
      <c r="D267" s="272" t="s">
        <v>103</v>
      </c>
      <c r="E267" s="274">
        <v>2</v>
      </c>
      <c r="F267" s="154">
        <v>0</v>
      </c>
      <c r="G267" s="130">
        <f>E267*F267</f>
        <v>0</v>
      </c>
    </row>
    <row r="268" spans="2:7" s="1" customFormat="1">
      <c r="B268" s="622"/>
      <c r="C268" s="623"/>
      <c r="D268" s="624"/>
      <c r="E268" s="625"/>
      <c r="F268" s="208"/>
      <c r="G268" s="130"/>
    </row>
    <row r="269" spans="2:7" s="1" customFormat="1" ht="70">
      <c r="B269" s="121">
        <f>MAX($B$261:B268)+1</f>
        <v>6</v>
      </c>
      <c r="C269" s="269" t="s">
        <v>1417</v>
      </c>
      <c r="D269" s="252"/>
      <c r="E269" s="428"/>
      <c r="F269" s="156"/>
      <c r="G269" s="130"/>
    </row>
    <row r="270" spans="2:7" s="1" customFormat="1">
      <c r="B270" s="19" t="s">
        <v>227</v>
      </c>
      <c r="C270" s="269" t="s">
        <v>424</v>
      </c>
      <c r="D270" s="272" t="s">
        <v>103</v>
      </c>
      <c r="E270" s="309">
        <v>1</v>
      </c>
      <c r="F270" s="154">
        <v>0</v>
      </c>
      <c r="G270" s="130">
        <f>E270*F270</f>
        <v>0</v>
      </c>
    </row>
    <row r="271" spans="2:7" s="607" customFormat="1" ht="16" customHeight="1">
      <c r="B271" s="19" t="s">
        <v>231</v>
      </c>
      <c r="C271" s="269" t="s">
        <v>425</v>
      </c>
      <c r="D271" s="272" t="s">
        <v>103</v>
      </c>
      <c r="E271" s="309">
        <v>1</v>
      </c>
      <c r="F271" s="154">
        <v>0</v>
      </c>
      <c r="G271" s="130">
        <f>E271*F271</f>
        <v>0</v>
      </c>
    </row>
    <row r="272" spans="2:7" s="1" customFormat="1">
      <c r="B272" s="622"/>
      <c r="C272" s="626"/>
      <c r="D272" s="624"/>
      <c r="E272" s="625"/>
      <c r="F272" s="208"/>
      <c r="G272" s="130"/>
    </row>
    <row r="273" spans="2:7" s="1" customFormat="1" ht="42">
      <c r="B273" s="121">
        <f>MAX($B$261:B272)+1</f>
        <v>7</v>
      </c>
      <c r="C273" s="269" t="s">
        <v>426</v>
      </c>
      <c r="D273" s="272" t="s">
        <v>107</v>
      </c>
      <c r="E273" s="309">
        <v>2</v>
      </c>
      <c r="F273" s="154">
        <v>0</v>
      </c>
      <c r="G273" s="130">
        <f>E273*F273</f>
        <v>0</v>
      </c>
    </row>
    <row r="274" spans="2:7" s="1" customFormat="1">
      <c r="B274" s="622"/>
      <c r="C274" s="626"/>
      <c r="D274" s="624"/>
      <c r="E274" s="625"/>
      <c r="F274" s="208"/>
      <c r="G274" s="130"/>
    </row>
    <row r="275" spans="2:7" s="1" customFormat="1" ht="28">
      <c r="B275" s="121">
        <f>MAX($B$261:B274)+1</f>
        <v>8</v>
      </c>
      <c r="C275" s="269" t="s">
        <v>427</v>
      </c>
      <c r="D275" s="272" t="s">
        <v>104</v>
      </c>
      <c r="E275" s="309">
        <v>4.5</v>
      </c>
      <c r="F275" s="154">
        <v>0</v>
      </c>
      <c r="G275" s="130">
        <f>E275*F275</f>
        <v>0</v>
      </c>
    </row>
    <row r="276" spans="2:7" s="1" customFormat="1">
      <c r="B276" s="622"/>
      <c r="C276" s="626"/>
      <c r="D276" s="624"/>
      <c r="E276" s="625"/>
      <c r="F276" s="163"/>
      <c r="G276" s="130"/>
    </row>
    <row r="277" spans="2:7" s="607" customFormat="1">
      <c r="B277" s="121">
        <f>MAX($B$261:B276)+1</f>
        <v>9</v>
      </c>
      <c r="C277" s="269" t="s">
        <v>428</v>
      </c>
      <c r="D277" s="272" t="s">
        <v>129</v>
      </c>
      <c r="E277" s="309">
        <v>10</v>
      </c>
      <c r="F277" s="154">
        <v>0</v>
      </c>
      <c r="G277" s="130">
        <f>E277*F277</f>
        <v>0</v>
      </c>
    </row>
    <row r="278" spans="2:7" s="1" customFormat="1">
      <c r="B278" s="622"/>
      <c r="C278" s="626"/>
      <c r="D278" s="624"/>
      <c r="E278" s="625"/>
      <c r="F278" s="163"/>
      <c r="G278" s="130"/>
    </row>
    <row r="279" spans="2:7" s="1" customFormat="1">
      <c r="B279" s="121">
        <f>MAX($B$261:B278)+1</f>
        <v>10</v>
      </c>
      <c r="C279" s="269" t="s">
        <v>429</v>
      </c>
      <c r="D279" s="272" t="s">
        <v>127</v>
      </c>
      <c r="E279" s="309">
        <v>120</v>
      </c>
      <c r="F279" s="154">
        <v>0</v>
      </c>
      <c r="G279" s="130">
        <f>E279*F279</f>
        <v>0</v>
      </c>
    </row>
    <row r="280" spans="2:7" s="1" customFormat="1">
      <c r="B280" s="622"/>
      <c r="C280" s="626"/>
      <c r="D280" s="624"/>
      <c r="E280" s="625"/>
      <c r="F280" s="163"/>
      <c r="G280" s="130"/>
    </row>
    <row r="281" spans="2:7" s="1" customFormat="1">
      <c r="B281" s="121">
        <f>MAX($B$261:B280)+1</f>
        <v>11</v>
      </c>
      <c r="C281" s="269" t="s">
        <v>430</v>
      </c>
      <c r="D281" s="272" t="s">
        <v>107</v>
      </c>
      <c r="E281" s="309">
        <v>6</v>
      </c>
      <c r="F281" s="154">
        <v>0</v>
      </c>
      <c r="G281" s="130">
        <f>E281*F281</f>
        <v>0</v>
      </c>
    </row>
    <row r="282" spans="2:7" s="1" customFormat="1">
      <c r="B282" s="19"/>
      <c r="C282" s="269"/>
      <c r="D282" s="272"/>
      <c r="E282" s="309"/>
      <c r="F282" s="163"/>
      <c r="G282" s="130"/>
    </row>
    <row r="283" spans="2:7" customFormat="1" ht="45">
      <c r="B283" s="121">
        <f>MAX($B$261:B282)+1</f>
        <v>12</v>
      </c>
      <c r="C283" s="269" t="s">
        <v>1428</v>
      </c>
      <c r="D283" s="252" t="s">
        <v>76</v>
      </c>
      <c r="E283" s="270">
        <v>9</v>
      </c>
      <c r="F283" s="154">
        <v>0</v>
      </c>
      <c r="G283" s="130">
        <f>E283*F283</f>
        <v>0</v>
      </c>
    </row>
    <row r="284" spans="2:7" customFormat="1">
      <c r="B284" s="23"/>
      <c r="C284" s="269"/>
      <c r="D284" s="575"/>
      <c r="E284" s="576"/>
      <c r="F284" s="202"/>
      <c r="G284" s="130"/>
    </row>
    <row r="285" spans="2:7" customFormat="1" ht="41" customHeight="1">
      <c r="B285" s="121">
        <f>MAX($B$261:B284)+1</f>
        <v>13</v>
      </c>
      <c r="C285" s="269" t="s">
        <v>844</v>
      </c>
      <c r="D285" s="252"/>
      <c r="E285" s="270"/>
      <c r="F285" s="209"/>
      <c r="G285" s="130"/>
    </row>
    <row r="286" spans="2:7" customFormat="1" ht="28">
      <c r="B286" s="105" t="s">
        <v>227</v>
      </c>
      <c r="C286" s="269" t="s">
        <v>845</v>
      </c>
      <c r="D286" s="252" t="s">
        <v>1</v>
      </c>
      <c r="E286" s="270">
        <v>1</v>
      </c>
      <c r="F286" s="154">
        <v>0</v>
      </c>
      <c r="G286" s="130">
        <f t="shared" ref="G286:G293" si="8">F286*E286</f>
        <v>0</v>
      </c>
    </row>
    <row r="287" spans="2:7" customFormat="1">
      <c r="B287" s="105" t="s">
        <v>231</v>
      </c>
      <c r="C287" s="269" t="s">
        <v>846</v>
      </c>
      <c r="D287" s="252" t="s">
        <v>1</v>
      </c>
      <c r="E287" s="270">
        <v>99</v>
      </c>
      <c r="F287" s="154">
        <v>0</v>
      </c>
      <c r="G287" s="130">
        <f t="shared" si="8"/>
        <v>0</v>
      </c>
    </row>
    <row r="288" spans="2:7" customFormat="1">
      <c r="B288" s="105" t="s">
        <v>232</v>
      </c>
      <c r="C288" s="269" t="s">
        <v>847</v>
      </c>
      <c r="D288" s="252" t="s">
        <v>1</v>
      </c>
      <c r="E288" s="270">
        <v>34</v>
      </c>
      <c r="F288" s="154">
        <v>0</v>
      </c>
      <c r="G288" s="130">
        <f t="shared" si="8"/>
        <v>0</v>
      </c>
    </row>
    <row r="289" spans="1:7" customFormat="1">
      <c r="B289" s="105" t="s">
        <v>250</v>
      </c>
      <c r="C289" s="269" t="s">
        <v>848</v>
      </c>
      <c r="D289" s="252" t="s">
        <v>1</v>
      </c>
      <c r="E289" s="270">
        <v>14</v>
      </c>
      <c r="F289" s="154">
        <v>0</v>
      </c>
      <c r="G289" s="130">
        <f t="shared" si="8"/>
        <v>0</v>
      </c>
    </row>
    <row r="290" spans="1:7" customFormat="1">
      <c r="B290" s="105" t="s">
        <v>251</v>
      </c>
      <c r="C290" s="269" t="s">
        <v>849</v>
      </c>
      <c r="D290" s="252" t="s">
        <v>1</v>
      </c>
      <c r="E290" s="270">
        <v>32</v>
      </c>
      <c r="F290" s="154">
        <v>0</v>
      </c>
      <c r="G290" s="130">
        <f t="shared" si="8"/>
        <v>0</v>
      </c>
    </row>
    <row r="291" spans="1:7" customFormat="1">
      <c r="B291" s="105" t="s">
        <v>252</v>
      </c>
      <c r="C291" s="269" t="s">
        <v>850</v>
      </c>
      <c r="D291" s="252" t="s">
        <v>1</v>
      </c>
      <c r="E291" s="270">
        <v>10</v>
      </c>
      <c r="F291" s="154">
        <v>0</v>
      </c>
      <c r="G291" s="130">
        <f t="shared" si="8"/>
        <v>0</v>
      </c>
    </row>
    <row r="292" spans="1:7" customFormat="1">
      <c r="B292" s="105" t="s">
        <v>253</v>
      </c>
      <c r="C292" s="269" t="s">
        <v>851</v>
      </c>
      <c r="D292" s="252" t="s">
        <v>1</v>
      </c>
      <c r="E292" s="270">
        <v>8</v>
      </c>
      <c r="F292" s="154">
        <v>0</v>
      </c>
      <c r="G292" s="130">
        <f t="shared" si="8"/>
        <v>0</v>
      </c>
    </row>
    <row r="293" spans="1:7" customFormat="1">
      <c r="B293" s="105" t="s">
        <v>254</v>
      </c>
      <c r="C293" s="269" t="s">
        <v>852</v>
      </c>
      <c r="D293" s="252" t="s">
        <v>1</v>
      </c>
      <c r="E293" s="270">
        <v>10</v>
      </c>
      <c r="F293" s="154">
        <v>0</v>
      </c>
      <c r="G293" s="130">
        <f t="shared" si="8"/>
        <v>0</v>
      </c>
    </row>
    <row r="294" spans="1:7" customFormat="1" ht="13">
      <c r="B294" s="23"/>
      <c r="C294" s="269"/>
      <c r="D294" s="252"/>
      <c r="E294" s="270"/>
      <c r="F294" s="156"/>
      <c r="G294" s="130"/>
    </row>
    <row r="295" spans="1:7" customFormat="1" ht="28">
      <c r="B295" s="121">
        <f>MAX($B$261:B294)+1</f>
        <v>14</v>
      </c>
      <c r="C295" s="269" t="s">
        <v>853</v>
      </c>
      <c r="D295" s="252" t="s">
        <v>104</v>
      </c>
      <c r="E295" s="270">
        <v>17.5</v>
      </c>
      <c r="F295" s="154">
        <v>0</v>
      </c>
      <c r="G295" s="130">
        <f>F295*E295</f>
        <v>0</v>
      </c>
    </row>
    <row r="296" spans="1:7" s="1" customFormat="1">
      <c r="B296" s="622"/>
      <c r="C296" s="626"/>
      <c r="D296" s="627"/>
      <c r="E296" s="628"/>
      <c r="F296" s="163"/>
      <c r="G296" s="280"/>
    </row>
    <row r="297" spans="1:7" s="1" customFormat="1">
      <c r="B297" s="59"/>
      <c r="C297" s="59" t="s">
        <v>1429</v>
      </c>
      <c r="D297" s="587"/>
      <c r="E297" s="618"/>
      <c r="F297" s="197"/>
      <c r="G297" s="586">
        <f>SUM(G259:G295)</f>
        <v>0</v>
      </c>
    </row>
    <row r="298" spans="1:7" s="1" customFormat="1">
      <c r="B298" s="20"/>
      <c r="C298" s="18"/>
      <c r="D298" s="252"/>
      <c r="E298" s="428"/>
      <c r="F298" s="156"/>
      <c r="G298" s="601"/>
    </row>
    <row r="299" spans="1:7" s="1" customFormat="1">
      <c r="B299" s="592"/>
      <c r="C299" s="592"/>
      <c r="D299" s="278"/>
      <c r="E299" s="593"/>
      <c r="F299" s="199"/>
      <c r="G299" s="306"/>
    </row>
    <row r="300" spans="1:7" s="1" customFormat="1" ht="14" customHeight="1">
      <c r="B300" s="71" t="s">
        <v>141</v>
      </c>
      <c r="C300" s="71" t="s">
        <v>142</v>
      </c>
      <c r="D300" s="264"/>
      <c r="E300" s="585"/>
      <c r="F300" s="196"/>
      <c r="G300" s="586"/>
    </row>
    <row r="301" spans="1:7" s="1" customFormat="1">
      <c r="B301" s="629"/>
      <c r="C301" s="630"/>
      <c r="D301" s="631"/>
      <c r="E301" s="632"/>
      <c r="F301" s="210"/>
      <c r="G301" s="633"/>
    </row>
    <row r="302" spans="1:7" ht="65" customHeight="1">
      <c r="A302" s="273"/>
      <c r="B302" s="120">
        <v>1</v>
      </c>
      <c r="C302" s="269" t="s">
        <v>431</v>
      </c>
      <c r="D302" s="272" t="s">
        <v>103</v>
      </c>
      <c r="E302" s="274">
        <v>1</v>
      </c>
      <c r="F302" s="154">
        <v>0</v>
      </c>
      <c r="G302" s="130">
        <f>E302*F302</f>
        <v>0</v>
      </c>
    </row>
    <row r="303" spans="1:7">
      <c r="A303" s="273"/>
      <c r="B303" s="273"/>
      <c r="C303" s="630"/>
      <c r="D303" s="631"/>
      <c r="E303" s="632"/>
      <c r="F303" s="210"/>
      <c r="G303" s="130"/>
    </row>
    <row r="304" spans="1:7" ht="56">
      <c r="A304" s="273"/>
      <c r="B304" s="120">
        <f>MAX($B$302:B303)+1</f>
        <v>2</v>
      </c>
      <c r="C304" s="269" t="s">
        <v>432</v>
      </c>
      <c r="D304" s="272" t="s">
        <v>104</v>
      </c>
      <c r="E304" s="274">
        <v>38</v>
      </c>
      <c r="F304" s="154">
        <v>0</v>
      </c>
      <c r="G304" s="130">
        <f>E304*F304</f>
        <v>0</v>
      </c>
    </row>
    <row r="305" spans="1:7">
      <c r="A305" s="273"/>
      <c r="B305" s="19"/>
      <c r="C305" s="269"/>
      <c r="D305" s="272"/>
      <c r="E305" s="274"/>
      <c r="F305" s="210"/>
      <c r="G305" s="281"/>
    </row>
    <row r="306" spans="1:7" s="77" customFormat="1" ht="13">
      <c r="B306" s="69"/>
      <c r="C306" s="59" t="s">
        <v>1419</v>
      </c>
      <c r="D306" s="587"/>
      <c r="E306" s="588"/>
      <c r="F306" s="197"/>
      <c r="G306" s="586">
        <f>SUM(G302:G304)</f>
        <v>0</v>
      </c>
    </row>
    <row r="307" spans="1:7">
      <c r="A307" s="273"/>
      <c r="B307" s="634"/>
      <c r="C307" s="635"/>
      <c r="D307" s="636"/>
      <c r="E307" s="637"/>
      <c r="F307" s="211"/>
      <c r="G307" s="638"/>
    </row>
    <row r="308" spans="1:7" ht="16">
      <c r="B308" s="129"/>
      <c r="C308" s="110"/>
      <c r="D308" s="620"/>
      <c r="E308" s="590"/>
      <c r="F308" s="198"/>
      <c r="G308" s="621"/>
    </row>
    <row r="309" spans="1:7" s="1" customFormat="1">
      <c r="B309" s="71" t="s">
        <v>1459</v>
      </c>
      <c r="C309" s="71" t="s">
        <v>1441</v>
      </c>
      <c r="D309" s="264"/>
      <c r="E309" s="585"/>
      <c r="F309" s="196"/>
      <c r="G309" s="586"/>
    </row>
    <row r="311" spans="1:7" s="1" customFormat="1" ht="28">
      <c r="B311" s="639">
        <v>1</v>
      </c>
      <c r="C311" s="269" t="s">
        <v>108</v>
      </c>
      <c r="D311" s="272" t="s">
        <v>109</v>
      </c>
      <c r="E311" s="274">
        <v>35</v>
      </c>
      <c r="F311" s="154">
        <v>0</v>
      </c>
      <c r="G311" s="130">
        <f>E311*F311</f>
        <v>0</v>
      </c>
    </row>
    <row r="312" spans="1:7">
      <c r="D312" s="272"/>
    </row>
    <row r="313" spans="1:7" s="15" customFormat="1">
      <c r="B313" s="639">
        <f>MAX($B310:B$312)+1</f>
        <v>2</v>
      </c>
      <c r="C313" s="110" t="s">
        <v>1391</v>
      </c>
      <c r="D313" s="119"/>
      <c r="E313" s="119"/>
      <c r="F313" s="191"/>
      <c r="G313" s="177"/>
    </row>
    <row r="314" spans="1:7" s="15" customFormat="1">
      <c r="B314" s="110"/>
      <c r="C314" s="110" t="s">
        <v>1670</v>
      </c>
      <c r="D314" s="119"/>
      <c r="E314" s="119"/>
      <c r="F314" s="191"/>
      <c r="G314" s="177"/>
    </row>
    <row r="315" spans="1:7" s="15" customFormat="1" ht="28">
      <c r="B315" s="110"/>
      <c r="C315" s="110" t="s">
        <v>1389</v>
      </c>
      <c r="D315" s="119"/>
      <c r="E315" s="119"/>
      <c r="F315" s="191"/>
      <c r="G315" s="177"/>
    </row>
    <row r="316" spans="1:7" s="15" customFormat="1">
      <c r="B316" s="110"/>
      <c r="C316" s="110" t="s">
        <v>1671</v>
      </c>
      <c r="D316" s="110" t="s">
        <v>136</v>
      </c>
      <c r="E316" s="119">
        <v>1</v>
      </c>
      <c r="F316" s="154">
        <v>0</v>
      </c>
      <c r="G316" s="192">
        <f>E316*F316</f>
        <v>0</v>
      </c>
    </row>
    <row r="317" spans="1:7">
      <c r="D317" s="272"/>
    </row>
    <row r="318" spans="1:7">
      <c r="B318" s="639">
        <f>MAX($B$310:B316)+1</f>
        <v>3</v>
      </c>
      <c r="C318" s="110" t="s">
        <v>1458</v>
      </c>
      <c r="D318" s="272" t="s">
        <v>136</v>
      </c>
      <c r="E318" s="590">
        <v>6</v>
      </c>
      <c r="F318" s="154">
        <v>0</v>
      </c>
      <c r="G318" s="130">
        <f>E318*F318</f>
        <v>0</v>
      </c>
    </row>
    <row r="319" spans="1:7">
      <c r="B319" s="110"/>
      <c r="C319" s="110"/>
      <c r="D319" s="272"/>
      <c r="E319" s="590"/>
      <c r="G319" s="130"/>
    </row>
    <row r="320" spans="1:7">
      <c r="A320" s="273"/>
      <c r="B320" s="639">
        <f>MAX($B$310:B319)+1</f>
        <v>4</v>
      </c>
      <c r="C320" s="269" t="s">
        <v>143</v>
      </c>
      <c r="D320" s="272" t="s">
        <v>109</v>
      </c>
      <c r="E320" s="274">
        <v>16</v>
      </c>
      <c r="F320" s="154">
        <v>0</v>
      </c>
      <c r="G320" s="130">
        <f>E320*F320</f>
        <v>0</v>
      </c>
    </row>
    <row r="321" spans="1:7">
      <c r="A321" s="273"/>
      <c r="B321" s="19"/>
      <c r="C321" s="269"/>
      <c r="D321" s="272"/>
      <c r="E321" s="274"/>
      <c r="G321" s="281"/>
    </row>
    <row r="322" spans="1:7" s="77" customFormat="1" ht="13">
      <c r="B322" s="69"/>
      <c r="C322" s="59" t="s">
        <v>1460</v>
      </c>
      <c r="D322" s="587"/>
      <c r="E322" s="588"/>
      <c r="F322" s="197"/>
      <c r="G322" s="586">
        <f>SUM(G311:G320)</f>
        <v>0</v>
      </c>
    </row>
  </sheetData>
  <sheetProtection algorithmName="SHA-512" hashValue="Ogcq2iEymIKFkql7gqlDeFCDKYUUI84IQuE7+NKnFQRNV2EZIPq68EIi4VdRZN8k/BbWvQ49tx0T7XvU9wIdQg==" saltValue="GbifZsqwn9/H5KjEWdc9IQ==" spinCount="100000" sheet="1" objects="1" scenarios="1" formatRows="0"/>
  <pageMargins left="0.7" right="0.7" top="0.75" bottom="0.75" header="0.3" footer="0.3"/>
  <pageSetup paperSize="9" scale="80" orientation="portrait" horizontalDpi="0" verticalDpi="0"/>
  <headerFooter>
    <oddFooter>&amp;LZUNANJA UREDITEV IN KANALZIACIJA&amp;CPAVILJON BREZA VDC ČRNOMELJ&amp;Rstran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290E0-3BAB-45D0-8905-4CE8421952EF}">
  <sheetPr>
    <tabColor rgb="FFFFC000"/>
  </sheetPr>
  <dimension ref="A1:H343"/>
  <sheetViews>
    <sheetView topLeftCell="A318" zoomScaleNormal="100" zoomScaleSheetLayoutView="115" workbookViewId="0">
      <selection activeCell="A318" sqref="A1:XFD1048576"/>
    </sheetView>
  </sheetViews>
  <sheetFormatPr baseColWidth="10" defaultColWidth="9.1640625" defaultRowHeight="14"/>
  <cols>
    <col min="1" max="1" width="4.33203125" style="14" customWidth="1"/>
    <col min="2" max="2" width="5.6640625" style="35" customWidth="1"/>
    <col min="3" max="3" width="53.1640625" style="14" customWidth="1"/>
    <col min="4" max="4" width="5.5" style="14" customWidth="1"/>
    <col min="5" max="5" width="9.6640625" style="14" customWidth="1"/>
    <col min="6" max="6" width="12.33203125" style="222" customWidth="1"/>
    <col min="7" max="7" width="11" style="34" customWidth="1"/>
    <col min="8" max="16384" width="9.1640625" style="14"/>
  </cols>
  <sheetData>
    <row r="1" spans="1:7" ht="25">
      <c r="A1" s="26"/>
      <c r="B1" s="65"/>
      <c r="C1" s="29"/>
      <c r="D1" s="28"/>
      <c r="E1" s="28"/>
      <c r="F1" s="212"/>
      <c r="G1" s="27"/>
    </row>
    <row r="2" spans="1:7" ht="25">
      <c r="A2" s="26"/>
      <c r="B2" s="66"/>
      <c r="C2" s="642" t="s">
        <v>910</v>
      </c>
      <c r="D2" s="642"/>
      <c r="E2" s="642"/>
      <c r="F2" s="642"/>
      <c r="G2" s="642"/>
    </row>
    <row r="3" spans="1:7">
      <c r="A3" s="26"/>
      <c r="B3" s="65"/>
      <c r="C3" s="30"/>
      <c r="D3" s="10"/>
      <c r="E3" s="10"/>
      <c r="F3" s="27"/>
      <c r="G3" s="27"/>
    </row>
    <row r="4" spans="1:7" s="77" customFormat="1">
      <c r="A4" s="76"/>
      <c r="B4" s="42" t="s">
        <v>101</v>
      </c>
      <c r="C4" s="43" t="s">
        <v>915</v>
      </c>
      <c r="D4" s="43"/>
      <c r="E4" s="43"/>
      <c r="F4" s="213"/>
      <c r="G4" s="149">
        <f>G173</f>
        <v>0</v>
      </c>
    </row>
    <row r="5" spans="1:7" s="77" customFormat="1">
      <c r="A5" s="76"/>
      <c r="B5" s="42" t="s">
        <v>110</v>
      </c>
      <c r="C5" s="43" t="s">
        <v>149</v>
      </c>
      <c r="D5" s="43"/>
      <c r="E5" s="43"/>
      <c r="F5" s="213"/>
      <c r="G5" s="149">
        <f>G215</f>
        <v>0</v>
      </c>
    </row>
    <row r="6" spans="1:7" s="77" customFormat="1">
      <c r="A6" s="76"/>
      <c r="B6" s="42" t="s">
        <v>113</v>
      </c>
      <c r="C6" s="43" t="s">
        <v>451</v>
      </c>
      <c r="D6" s="43"/>
      <c r="E6" s="43"/>
      <c r="F6" s="213"/>
      <c r="G6" s="149">
        <f>G307</f>
        <v>0</v>
      </c>
    </row>
    <row r="7" spans="1:7" s="77" customFormat="1">
      <c r="A7" s="76"/>
      <c r="B7" s="42" t="s">
        <v>115</v>
      </c>
      <c r="C7" s="43" t="s">
        <v>914</v>
      </c>
      <c r="D7" s="43"/>
      <c r="E7" s="43"/>
      <c r="F7" s="213"/>
      <c r="G7" s="149">
        <f>G339</f>
        <v>0</v>
      </c>
    </row>
    <row r="8" spans="1:7" s="15" customFormat="1">
      <c r="B8" s="45"/>
      <c r="C8" s="46" t="s">
        <v>1033</v>
      </c>
      <c r="D8" s="47"/>
      <c r="E8" s="48"/>
      <c r="F8" s="150"/>
      <c r="G8" s="150">
        <f>SUM(G4:G7)</f>
        <v>0</v>
      </c>
    </row>
    <row r="9" spans="1:7" s="77" customFormat="1" ht="13">
      <c r="B9" s="78"/>
      <c r="F9" s="79"/>
      <c r="G9" s="79"/>
    </row>
    <row r="10" spans="1:7" s="77" customFormat="1" ht="13">
      <c r="B10" s="16"/>
      <c r="C10" s="80"/>
      <c r="D10" s="81"/>
      <c r="E10" s="82"/>
      <c r="F10" s="214"/>
      <c r="G10" s="83"/>
    </row>
    <row r="11" spans="1:7" s="15" customFormat="1">
      <c r="B11" s="84" t="s">
        <v>921</v>
      </c>
      <c r="C11" s="85" t="s">
        <v>917</v>
      </c>
      <c r="D11" s="86" t="s">
        <v>916</v>
      </c>
      <c r="E11" s="87" t="s">
        <v>918</v>
      </c>
      <c r="F11" s="151" t="s">
        <v>919</v>
      </c>
      <c r="G11" s="151" t="s">
        <v>920</v>
      </c>
    </row>
    <row r="12" spans="1:7" s="77" customFormat="1" ht="13">
      <c r="B12" s="51"/>
      <c r="C12" s="88"/>
      <c r="D12" s="22"/>
      <c r="E12" s="89"/>
      <c r="F12" s="215"/>
      <c r="G12" s="90"/>
    </row>
    <row r="13" spans="1:7" s="77" customFormat="1" ht="28">
      <c r="B13" s="16"/>
      <c r="C13" s="52" t="s">
        <v>2</v>
      </c>
      <c r="D13" s="22"/>
      <c r="E13" s="22"/>
      <c r="F13" s="215"/>
      <c r="G13" s="90"/>
    </row>
    <row r="14" spans="1:7" s="77" customFormat="1" ht="140">
      <c r="B14" s="16"/>
      <c r="C14" s="52" t="s">
        <v>4</v>
      </c>
      <c r="D14" s="22"/>
      <c r="E14" s="22"/>
      <c r="F14" s="215"/>
      <c r="G14" s="90"/>
    </row>
    <row r="15" spans="1:7" s="77" customFormat="1" ht="13">
      <c r="B15" s="91"/>
      <c r="C15" s="92"/>
      <c r="D15" s="93"/>
      <c r="E15" s="94"/>
      <c r="F15" s="216"/>
      <c r="G15" s="95"/>
    </row>
    <row r="16" spans="1:7" s="77" customFormat="1" ht="13">
      <c r="B16" s="71" t="s">
        <v>1116</v>
      </c>
      <c r="C16" s="96"/>
      <c r="D16" s="60"/>
      <c r="E16" s="61"/>
      <c r="F16" s="193"/>
      <c r="G16" s="217"/>
    </row>
    <row r="17" spans="2:7" s="77" customFormat="1" ht="13">
      <c r="B17" s="73"/>
      <c r="C17" s="92"/>
      <c r="D17" s="63"/>
      <c r="E17" s="64"/>
      <c r="F17" s="218"/>
      <c r="G17" s="181"/>
    </row>
    <row r="18" spans="2:7" s="77" customFormat="1" ht="13">
      <c r="B18" s="73" t="s">
        <v>922</v>
      </c>
      <c r="C18" s="92"/>
      <c r="D18" s="63"/>
      <c r="E18" s="64"/>
      <c r="F18" s="218"/>
      <c r="G18" s="181"/>
    </row>
    <row r="19" spans="2:7" s="77" customFormat="1" ht="13">
      <c r="B19" s="73"/>
      <c r="C19" s="92"/>
      <c r="D19" s="63"/>
      <c r="E19" s="64"/>
      <c r="F19" s="218"/>
      <c r="G19" s="181"/>
    </row>
    <row r="20" spans="2:7" s="77" customFormat="1">
      <c r="B20" s="128">
        <f>MAX($A$5:B19)+1</f>
        <v>1</v>
      </c>
      <c r="C20" s="92" t="s">
        <v>923</v>
      </c>
      <c r="D20" s="63" t="s">
        <v>136</v>
      </c>
      <c r="E20" s="64">
        <v>1</v>
      </c>
      <c r="F20" s="173">
        <v>0</v>
      </c>
      <c r="G20" s="181">
        <f>E20*F20</f>
        <v>0</v>
      </c>
    </row>
    <row r="21" spans="2:7" s="77" customFormat="1" ht="268" customHeight="1">
      <c r="B21" s="73"/>
      <c r="C21" s="92" t="s">
        <v>924</v>
      </c>
      <c r="D21" s="63"/>
      <c r="E21" s="64"/>
      <c r="F21" s="218"/>
      <c r="G21" s="181"/>
    </row>
    <row r="22" spans="2:7" s="77" customFormat="1" ht="42">
      <c r="B22" s="73"/>
      <c r="C22" s="92" t="s">
        <v>925</v>
      </c>
      <c r="D22" s="63"/>
      <c r="E22" s="64"/>
      <c r="F22" s="218"/>
      <c r="G22" s="181"/>
    </row>
    <row r="23" spans="2:7" s="77" customFormat="1" ht="289" customHeight="1">
      <c r="B23" s="73"/>
      <c r="C23" s="92" t="s">
        <v>1032</v>
      </c>
      <c r="D23" s="63"/>
      <c r="E23" s="64"/>
      <c r="F23" s="218"/>
      <c r="G23" s="181"/>
    </row>
    <row r="24" spans="2:7" s="77" customFormat="1" ht="68" customHeight="1">
      <c r="B24" s="73"/>
      <c r="C24" s="92" t="s">
        <v>926</v>
      </c>
      <c r="D24" s="63"/>
      <c r="E24" s="64"/>
      <c r="F24" s="218"/>
      <c r="G24" s="181"/>
    </row>
    <row r="25" spans="2:7" s="77" customFormat="1" ht="13">
      <c r="B25" s="73"/>
      <c r="C25" s="92"/>
      <c r="D25" s="63"/>
      <c r="E25" s="64"/>
      <c r="F25" s="218"/>
      <c r="G25" s="181"/>
    </row>
    <row r="26" spans="2:7" s="77" customFormat="1" ht="70">
      <c r="B26" s="128">
        <f>MAX($A$5:B25)+1</f>
        <v>2</v>
      </c>
      <c r="C26" s="92" t="s">
        <v>1549</v>
      </c>
      <c r="D26" s="63" t="s">
        <v>0</v>
      </c>
      <c r="E26" s="64">
        <v>40</v>
      </c>
      <c r="F26" s="173">
        <v>0</v>
      </c>
      <c r="G26" s="181">
        <f>E26*F26</f>
        <v>0</v>
      </c>
    </row>
    <row r="27" spans="2:7" s="77" customFormat="1" ht="13">
      <c r="B27" s="73"/>
      <c r="C27" s="92"/>
      <c r="D27" s="63"/>
      <c r="E27" s="64"/>
      <c r="F27" s="218"/>
      <c r="G27" s="181"/>
    </row>
    <row r="28" spans="2:7" s="77" customFormat="1" ht="70">
      <c r="B28" s="128">
        <f>MAX($A$5:B27)+1</f>
        <v>3</v>
      </c>
      <c r="C28" s="92" t="s">
        <v>927</v>
      </c>
      <c r="D28" s="63" t="s">
        <v>1</v>
      </c>
      <c r="E28" s="64">
        <v>1</v>
      </c>
      <c r="F28" s="173">
        <v>0</v>
      </c>
      <c r="G28" s="181">
        <f>E28*F28</f>
        <v>0</v>
      </c>
    </row>
    <row r="29" spans="2:7" s="77" customFormat="1" ht="13">
      <c r="B29" s="73"/>
      <c r="C29" s="92"/>
      <c r="D29" s="63"/>
      <c r="E29" s="64"/>
      <c r="F29" s="218"/>
      <c r="G29" s="181"/>
    </row>
    <row r="30" spans="2:7" s="77" customFormat="1" ht="310" customHeight="1">
      <c r="B30" s="128">
        <f>MAX($A$5:B29)+1</f>
        <v>4</v>
      </c>
      <c r="C30" s="92" t="s">
        <v>928</v>
      </c>
      <c r="D30" s="63" t="s">
        <v>1</v>
      </c>
      <c r="E30" s="64">
        <v>1</v>
      </c>
      <c r="F30" s="173">
        <v>0</v>
      </c>
      <c r="G30" s="181">
        <f>E30*F30</f>
        <v>0</v>
      </c>
    </row>
    <row r="31" spans="2:7" s="77" customFormat="1" ht="13">
      <c r="B31" s="73"/>
      <c r="C31" s="92"/>
      <c r="D31" s="63"/>
      <c r="E31" s="64"/>
      <c r="F31" s="218"/>
      <c r="G31" s="181"/>
    </row>
    <row r="32" spans="2:7" s="77" customFormat="1" ht="293">
      <c r="B32" s="128">
        <f>MAX($A$5:B31)+1</f>
        <v>5</v>
      </c>
      <c r="C32" s="92" t="s">
        <v>929</v>
      </c>
      <c r="D32" s="63" t="s">
        <v>1</v>
      </c>
      <c r="E32" s="64">
        <v>1</v>
      </c>
      <c r="F32" s="173">
        <v>0</v>
      </c>
      <c r="G32" s="181">
        <f>E32*F32</f>
        <v>0</v>
      </c>
    </row>
    <row r="33" spans="2:7" s="77" customFormat="1" ht="13">
      <c r="B33" s="73"/>
      <c r="C33" s="92"/>
      <c r="D33" s="63"/>
      <c r="E33" s="64"/>
      <c r="F33" s="218"/>
      <c r="G33" s="181"/>
    </row>
    <row r="34" spans="2:7" s="77" customFormat="1" ht="84">
      <c r="B34" s="128">
        <f>MAX($A$5:B33)+1</f>
        <v>6</v>
      </c>
      <c r="C34" s="92" t="s">
        <v>930</v>
      </c>
      <c r="D34" s="63" t="s">
        <v>1</v>
      </c>
      <c r="E34" s="64">
        <v>1</v>
      </c>
      <c r="F34" s="173">
        <v>0</v>
      </c>
      <c r="G34" s="181">
        <f>E34*F34</f>
        <v>0</v>
      </c>
    </row>
    <row r="35" spans="2:7" s="77" customFormat="1" ht="13">
      <c r="B35" s="73"/>
      <c r="C35" s="92"/>
      <c r="D35" s="63"/>
      <c r="E35" s="64"/>
      <c r="F35" s="218"/>
      <c r="G35" s="181"/>
    </row>
    <row r="36" spans="2:7" s="77" customFormat="1" ht="70">
      <c r="B36" s="128">
        <f>MAX($A$5:B35)+1</f>
        <v>7</v>
      </c>
      <c r="C36" s="92" t="s">
        <v>931</v>
      </c>
      <c r="D36" s="63" t="s">
        <v>1</v>
      </c>
      <c r="E36" s="64">
        <v>1</v>
      </c>
      <c r="F36" s="173">
        <v>0</v>
      </c>
      <c r="G36" s="181">
        <f>E36*F36</f>
        <v>0</v>
      </c>
    </row>
    <row r="37" spans="2:7" s="77" customFormat="1" ht="13">
      <c r="B37" s="73"/>
      <c r="C37" s="92"/>
      <c r="D37" s="63"/>
      <c r="E37" s="64"/>
      <c r="F37" s="218"/>
      <c r="G37" s="181"/>
    </row>
    <row r="38" spans="2:7" s="77" customFormat="1" ht="41" customHeight="1">
      <c r="B38" s="128">
        <f>MAX($A$5:B37)+1</f>
        <v>8</v>
      </c>
      <c r="C38" s="92" t="s">
        <v>1550</v>
      </c>
      <c r="D38" s="63"/>
      <c r="E38" s="64"/>
      <c r="F38" s="218"/>
      <c r="G38" s="181"/>
    </row>
    <row r="39" spans="2:7" s="77" customFormat="1">
      <c r="B39" s="128" t="s">
        <v>227</v>
      </c>
      <c r="C39" s="92" t="s">
        <v>1551</v>
      </c>
      <c r="D39" s="63" t="s">
        <v>1</v>
      </c>
      <c r="E39" s="64">
        <v>5</v>
      </c>
      <c r="F39" s="173">
        <v>0</v>
      </c>
      <c r="G39" s="181">
        <f>E39*F39</f>
        <v>0</v>
      </c>
    </row>
    <row r="40" spans="2:7" s="77" customFormat="1">
      <c r="B40" s="91" t="s">
        <v>231</v>
      </c>
      <c r="C40" s="92" t="s">
        <v>1552</v>
      </c>
      <c r="D40" s="63" t="s">
        <v>1</v>
      </c>
      <c r="E40" s="64">
        <v>5</v>
      </c>
      <c r="F40" s="173">
        <v>0</v>
      </c>
      <c r="G40" s="181">
        <f>E40*F40</f>
        <v>0</v>
      </c>
    </row>
    <row r="41" spans="2:7" s="77" customFormat="1">
      <c r="B41" s="91" t="s">
        <v>232</v>
      </c>
      <c r="C41" s="92" t="s">
        <v>1553</v>
      </c>
      <c r="D41" s="63" t="s">
        <v>1</v>
      </c>
      <c r="E41" s="64">
        <v>6</v>
      </c>
      <c r="F41" s="173">
        <v>0</v>
      </c>
      <c r="G41" s="181">
        <f>E41*F41</f>
        <v>0</v>
      </c>
    </row>
    <row r="42" spans="2:7" s="77" customFormat="1">
      <c r="B42" s="91" t="s">
        <v>250</v>
      </c>
      <c r="C42" s="92" t="s">
        <v>1554</v>
      </c>
      <c r="D42" s="63" t="s">
        <v>1</v>
      </c>
      <c r="E42" s="64">
        <v>12</v>
      </c>
      <c r="F42" s="173">
        <v>0</v>
      </c>
      <c r="G42" s="181">
        <f>E42*F42</f>
        <v>0</v>
      </c>
    </row>
    <row r="43" spans="2:7" s="77" customFormat="1" ht="13">
      <c r="B43" s="73"/>
      <c r="C43" s="92"/>
      <c r="D43" s="63"/>
      <c r="E43" s="64"/>
      <c r="F43" s="218"/>
      <c r="G43" s="181"/>
    </row>
    <row r="44" spans="2:7" s="77" customFormat="1" ht="67" customHeight="1">
      <c r="B44" s="128">
        <f>MAX($A$5:B43)+1</f>
        <v>9</v>
      </c>
      <c r="C44" s="92" t="s">
        <v>1556</v>
      </c>
      <c r="F44" s="203"/>
      <c r="G44" s="79"/>
    </row>
    <row r="45" spans="2:7" s="77" customFormat="1">
      <c r="B45" s="128" t="s">
        <v>227</v>
      </c>
      <c r="C45" s="92" t="s">
        <v>1555</v>
      </c>
      <c r="D45" s="63" t="s">
        <v>1</v>
      </c>
      <c r="E45" s="64">
        <v>1</v>
      </c>
      <c r="F45" s="173">
        <v>0</v>
      </c>
      <c r="G45" s="181">
        <f>E45*F45</f>
        <v>0</v>
      </c>
    </row>
    <row r="46" spans="2:7" s="77" customFormat="1">
      <c r="B46" s="91" t="s">
        <v>231</v>
      </c>
      <c r="C46" s="92" t="s">
        <v>1557</v>
      </c>
      <c r="D46" s="63" t="s">
        <v>1</v>
      </c>
      <c r="E46" s="64">
        <v>2</v>
      </c>
      <c r="F46" s="173">
        <v>0</v>
      </c>
      <c r="G46" s="181">
        <f>E46*F46</f>
        <v>0</v>
      </c>
    </row>
    <row r="47" spans="2:7" s="77" customFormat="1">
      <c r="B47" s="91" t="s">
        <v>232</v>
      </c>
      <c r="C47" s="92" t="s">
        <v>1558</v>
      </c>
      <c r="D47" s="63" t="s">
        <v>1</v>
      </c>
      <c r="E47" s="64">
        <v>2</v>
      </c>
      <c r="F47" s="173">
        <v>0</v>
      </c>
      <c r="G47" s="181">
        <f>E47*F47</f>
        <v>0</v>
      </c>
    </row>
    <row r="48" spans="2:7" s="77" customFormat="1">
      <c r="B48" s="91" t="s">
        <v>250</v>
      </c>
      <c r="C48" s="92" t="s">
        <v>1559</v>
      </c>
      <c r="D48" s="63" t="s">
        <v>1</v>
      </c>
      <c r="E48" s="64">
        <v>1</v>
      </c>
      <c r="F48" s="173">
        <v>0</v>
      </c>
      <c r="G48" s="181">
        <f>E48*F48</f>
        <v>0</v>
      </c>
    </row>
    <row r="49" spans="2:7" s="77" customFormat="1" ht="13">
      <c r="B49" s="73"/>
      <c r="C49" s="92"/>
      <c r="D49" s="63"/>
      <c r="E49" s="64"/>
      <c r="F49" s="218"/>
      <c r="G49" s="181"/>
    </row>
    <row r="50" spans="2:7" s="77" customFormat="1" ht="42">
      <c r="B50" s="128">
        <f>MAX($A$5:B49)+1</f>
        <v>10</v>
      </c>
      <c r="C50" s="92" t="s">
        <v>1560</v>
      </c>
      <c r="F50" s="203"/>
      <c r="G50" s="79"/>
    </row>
    <row r="51" spans="2:7" s="77" customFormat="1">
      <c r="B51" s="91" t="s">
        <v>227</v>
      </c>
      <c r="C51" s="92" t="s">
        <v>1561</v>
      </c>
      <c r="D51" s="63" t="s">
        <v>1</v>
      </c>
      <c r="E51" s="64">
        <v>1</v>
      </c>
      <c r="F51" s="173">
        <v>0</v>
      </c>
      <c r="G51" s="181">
        <f>E51*F51</f>
        <v>0</v>
      </c>
    </row>
    <row r="52" spans="2:7" s="77" customFormat="1">
      <c r="B52" s="91" t="s">
        <v>231</v>
      </c>
      <c r="C52" s="92" t="s">
        <v>1562</v>
      </c>
      <c r="D52" s="63" t="s">
        <v>1</v>
      </c>
      <c r="E52" s="64">
        <v>3</v>
      </c>
      <c r="F52" s="173">
        <v>0</v>
      </c>
      <c r="G52" s="181">
        <f>E52*F52</f>
        <v>0</v>
      </c>
    </row>
    <row r="53" spans="2:7" s="77" customFormat="1" ht="13">
      <c r="B53" s="73"/>
      <c r="C53" s="92"/>
      <c r="D53" s="63"/>
      <c r="E53" s="64"/>
      <c r="F53" s="218"/>
      <c r="G53" s="181"/>
    </row>
    <row r="54" spans="2:7" s="77" customFormat="1" ht="28">
      <c r="B54" s="128">
        <f>MAX($A$5:B53)+1</f>
        <v>11</v>
      </c>
      <c r="C54" s="92" t="s">
        <v>1564</v>
      </c>
      <c r="D54" s="63"/>
      <c r="E54" s="64"/>
      <c r="F54" s="218"/>
      <c r="G54" s="181"/>
    </row>
    <row r="55" spans="2:7" s="77" customFormat="1">
      <c r="B55" s="91" t="s">
        <v>227</v>
      </c>
      <c r="C55" s="92" t="s">
        <v>1563</v>
      </c>
      <c r="D55" s="63" t="s">
        <v>1</v>
      </c>
      <c r="E55" s="64">
        <v>3</v>
      </c>
      <c r="F55" s="173">
        <v>0</v>
      </c>
      <c r="G55" s="181">
        <f>E55*F55</f>
        <v>0</v>
      </c>
    </row>
    <row r="56" spans="2:7" s="77" customFormat="1">
      <c r="B56" s="91" t="s">
        <v>231</v>
      </c>
      <c r="C56" s="92" t="s">
        <v>1565</v>
      </c>
      <c r="D56" s="63" t="s">
        <v>1</v>
      </c>
      <c r="E56" s="64">
        <v>1</v>
      </c>
      <c r="F56" s="173">
        <v>0</v>
      </c>
      <c r="G56" s="181">
        <f>E56*F56</f>
        <v>0</v>
      </c>
    </row>
    <row r="57" spans="2:7" s="77" customFormat="1" ht="13">
      <c r="B57" s="73"/>
      <c r="C57" s="92"/>
      <c r="D57" s="63"/>
      <c r="E57" s="64"/>
      <c r="F57" s="218"/>
      <c r="G57" s="181"/>
    </row>
    <row r="58" spans="2:7" s="77" customFormat="1" ht="56">
      <c r="B58" s="128">
        <f>MAX($A$5:B57)+1</f>
        <v>12</v>
      </c>
      <c r="C58" s="92" t="s">
        <v>932</v>
      </c>
      <c r="D58" s="63" t="s">
        <v>1</v>
      </c>
      <c r="E58" s="64">
        <v>3</v>
      </c>
      <c r="F58" s="173">
        <v>0</v>
      </c>
      <c r="G58" s="181">
        <f>E58*F58</f>
        <v>0</v>
      </c>
    </row>
    <row r="59" spans="2:7" s="77" customFormat="1" ht="13">
      <c r="B59" s="73"/>
      <c r="C59" s="92"/>
      <c r="D59" s="63"/>
      <c r="E59" s="64"/>
      <c r="F59" s="218"/>
      <c r="G59" s="181"/>
    </row>
    <row r="60" spans="2:7" s="77" customFormat="1" ht="42">
      <c r="B60" s="128">
        <f>MAX($A$5:B59)+1</f>
        <v>13</v>
      </c>
      <c r="C60" s="92" t="s">
        <v>1566</v>
      </c>
      <c r="F60" s="203"/>
      <c r="G60" s="79"/>
    </row>
    <row r="61" spans="2:7" s="77" customFormat="1">
      <c r="B61" s="128" t="s">
        <v>227</v>
      </c>
      <c r="C61" s="92" t="s">
        <v>1555</v>
      </c>
      <c r="D61" s="63" t="s">
        <v>1</v>
      </c>
      <c r="E61" s="64">
        <v>1</v>
      </c>
      <c r="F61" s="173">
        <v>0</v>
      </c>
      <c r="G61" s="181">
        <f>E61*F61</f>
        <v>0</v>
      </c>
    </row>
    <row r="62" spans="2:7" s="77" customFormat="1">
      <c r="B62" s="91" t="s">
        <v>231</v>
      </c>
      <c r="C62" s="92" t="s">
        <v>1557</v>
      </c>
      <c r="D62" s="63" t="s">
        <v>1</v>
      </c>
      <c r="E62" s="64">
        <v>1</v>
      </c>
      <c r="F62" s="173">
        <v>0</v>
      </c>
      <c r="G62" s="181">
        <f>E62*F62</f>
        <v>0</v>
      </c>
    </row>
    <row r="63" spans="2:7" s="77" customFormat="1">
      <c r="B63" s="91" t="s">
        <v>232</v>
      </c>
      <c r="C63" s="92" t="s">
        <v>1558</v>
      </c>
      <c r="D63" s="63" t="s">
        <v>1</v>
      </c>
      <c r="E63" s="64">
        <v>3</v>
      </c>
      <c r="F63" s="173">
        <v>0</v>
      </c>
      <c r="G63" s="181">
        <f>E63*F63</f>
        <v>0</v>
      </c>
    </row>
    <row r="64" spans="2:7" s="77" customFormat="1">
      <c r="B64" s="91" t="s">
        <v>250</v>
      </c>
      <c r="C64" s="92" t="s">
        <v>1559</v>
      </c>
      <c r="D64" s="63" t="s">
        <v>1</v>
      </c>
      <c r="E64" s="64">
        <v>2</v>
      </c>
      <c r="F64" s="173">
        <v>0</v>
      </c>
      <c r="G64" s="181">
        <f>E64*F64</f>
        <v>0</v>
      </c>
    </row>
    <row r="65" spans="2:7" s="77" customFormat="1" ht="13">
      <c r="B65" s="73"/>
      <c r="C65" s="92"/>
      <c r="D65" s="63"/>
      <c r="E65" s="64"/>
      <c r="F65" s="218"/>
      <c r="G65" s="181"/>
    </row>
    <row r="66" spans="2:7" s="77" customFormat="1" ht="42">
      <c r="B66" s="128">
        <f>MAX($A$5:B65)+1</f>
        <v>14</v>
      </c>
      <c r="C66" s="92" t="s">
        <v>1567</v>
      </c>
      <c r="F66" s="203"/>
      <c r="G66" s="79"/>
    </row>
    <row r="67" spans="2:7" s="77" customFormat="1">
      <c r="B67" s="91" t="s">
        <v>227</v>
      </c>
      <c r="C67" s="92" t="s">
        <v>1568</v>
      </c>
      <c r="D67" s="63" t="s">
        <v>1</v>
      </c>
      <c r="E67" s="64">
        <v>1</v>
      </c>
      <c r="F67" s="173">
        <v>0</v>
      </c>
      <c r="G67" s="181">
        <f>E67*F67</f>
        <v>0</v>
      </c>
    </row>
    <row r="68" spans="2:7" s="77" customFormat="1">
      <c r="B68" s="91" t="s">
        <v>231</v>
      </c>
      <c r="C68" s="92" t="s">
        <v>1553</v>
      </c>
      <c r="D68" s="63" t="s">
        <v>1</v>
      </c>
      <c r="E68" s="64">
        <v>2</v>
      </c>
      <c r="F68" s="173">
        <v>0</v>
      </c>
      <c r="G68" s="181">
        <f>E68*F68</f>
        <v>0</v>
      </c>
    </row>
    <row r="69" spans="2:7" s="77" customFormat="1">
      <c r="B69" s="91" t="s">
        <v>232</v>
      </c>
      <c r="C69" s="92" t="s">
        <v>1554</v>
      </c>
      <c r="D69" s="63" t="s">
        <v>1</v>
      </c>
      <c r="E69" s="64">
        <v>1</v>
      </c>
      <c r="F69" s="173">
        <v>0</v>
      </c>
      <c r="G69" s="181">
        <f>E69*F69</f>
        <v>0</v>
      </c>
    </row>
    <row r="70" spans="2:7" s="77" customFormat="1" ht="13">
      <c r="B70" s="73"/>
      <c r="C70" s="92"/>
      <c r="D70" s="63"/>
      <c r="E70" s="64"/>
      <c r="F70" s="218"/>
      <c r="G70" s="181"/>
    </row>
    <row r="71" spans="2:7" s="77" customFormat="1" ht="353" customHeight="1">
      <c r="B71" s="128">
        <f>MAX($A$5:B70)+1</f>
        <v>15</v>
      </c>
      <c r="C71" s="92" t="s">
        <v>933</v>
      </c>
      <c r="D71" s="63" t="s">
        <v>1</v>
      </c>
      <c r="E71" s="64">
        <v>2</v>
      </c>
      <c r="F71" s="173">
        <v>0</v>
      </c>
      <c r="G71" s="181">
        <f>E71*F71</f>
        <v>0</v>
      </c>
    </row>
    <row r="72" spans="2:7" s="77" customFormat="1" ht="13">
      <c r="B72" s="73"/>
      <c r="C72" s="92"/>
      <c r="D72" s="63"/>
      <c r="E72" s="64"/>
      <c r="F72" s="218"/>
      <c r="G72" s="181"/>
    </row>
    <row r="73" spans="2:7" s="77" customFormat="1" ht="56">
      <c r="B73" s="128">
        <f>MAX($A$5:B72)+1</f>
        <v>16</v>
      </c>
      <c r="C73" s="92" t="s">
        <v>934</v>
      </c>
      <c r="D73" s="63" t="s">
        <v>1</v>
      </c>
      <c r="E73" s="64">
        <v>9</v>
      </c>
      <c r="F73" s="173">
        <v>0</v>
      </c>
      <c r="G73" s="181">
        <f>E73*F73</f>
        <v>0</v>
      </c>
    </row>
    <row r="74" spans="2:7" s="77" customFormat="1" ht="13">
      <c r="B74" s="73"/>
      <c r="C74" s="92"/>
      <c r="D74" s="63"/>
      <c r="E74" s="64"/>
      <c r="F74" s="218"/>
      <c r="G74" s="181"/>
    </row>
    <row r="75" spans="2:7" s="77" customFormat="1" ht="42">
      <c r="B75" s="128">
        <f>MAX($A$5:B74)+1</f>
        <v>17</v>
      </c>
      <c r="C75" s="92" t="s">
        <v>935</v>
      </c>
      <c r="D75" s="63" t="s">
        <v>1</v>
      </c>
      <c r="E75" s="64">
        <v>12</v>
      </c>
      <c r="F75" s="173">
        <v>0</v>
      </c>
      <c r="G75" s="181">
        <f>E75*F75</f>
        <v>0</v>
      </c>
    </row>
    <row r="76" spans="2:7" s="77" customFormat="1" ht="13">
      <c r="B76" s="73"/>
      <c r="C76" s="92"/>
      <c r="D76" s="63"/>
      <c r="E76" s="64"/>
      <c r="F76" s="218"/>
      <c r="G76" s="181"/>
    </row>
    <row r="77" spans="2:7" s="77" customFormat="1" ht="28">
      <c r="B77" s="128">
        <f>MAX($A$5:B76)+1</f>
        <v>18</v>
      </c>
      <c r="C77" s="92" t="s">
        <v>936</v>
      </c>
      <c r="D77" s="63" t="s">
        <v>1</v>
      </c>
      <c r="E77" s="64">
        <v>12</v>
      </c>
      <c r="F77" s="173">
        <v>0</v>
      </c>
      <c r="G77" s="181">
        <f>E77*F77</f>
        <v>0</v>
      </c>
    </row>
    <row r="78" spans="2:7" s="77" customFormat="1" ht="13">
      <c r="B78" s="73"/>
      <c r="C78" s="92"/>
      <c r="D78" s="63"/>
      <c r="E78" s="64"/>
      <c r="F78" s="218"/>
      <c r="G78" s="181"/>
    </row>
    <row r="79" spans="2:7" s="77" customFormat="1" ht="42">
      <c r="B79" s="128">
        <f>MAX($A$5:B78)+1</f>
        <v>19</v>
      </c>
      <c r="C79" s="92" t="s">
        <v>937</v>
      </c>
      <c r="D79" s="63" t="s">
        <v>1</v>
      </c>
      <c r="E79" s="64">
        <v>14</v>
      </c>
      <c r="F79" s="173">
        <v>0</v>
      </c>
      <c r="G79" s="181">
        <f>E79*F79</f>
        <v>0</v>
      </c>
    </row>
    <row r="80" spans="2:7" s="77" customFormat="1" ht="13">
      <c r="B80" s="73"/>
      <c r="C80" s="92"/>
      <c r="D80" s="63"/>
      <c r="E80" s="64"/>
      <c r="F80" s="218"/>
      <c r="G80" s="181"/>
    </row>
    <row r="81" spans="2:7" s="77" customFormat="1" ht="239" customHeight="1">
      <c r="B81" s="128">
        <f>MAX($A$5:B80)+1</f>
        <v>20</v>
      </c>
      <c r="C81" s="92" t="s">
        <v>938</v>
      </c>
      <c r="D81" s="63" t="s">
        <v>1</v>
      </c>
      <c r="E81" s="64">
        <v>1</v>
      </c>
      <c r="F81" s="173">
        <v>0</v>
      </c>
      <c r="G81" s="181">
        <f>E81*F81</f>
        <v>0</v>
      </c>
    </row>
    <row r="82" spans="2:7" s="77" customFormat="1" ht="13">
      <c r="B82" s="73"/>
      <c r="C82" s="92"/>
      <c r="D82" s="63"/>
      <c r="E82" s="64"/>
      <c r="F82" s="218"/>
      <c r="G82" s="181"/>
    </row>
    <row r="83" spans="2:7" s="77" customFormat="1" ht="138" customHeight="1">
      <c r="B83" s="128">
        <f>MAX($A$5:B82)+1</f>
        <v>21</v>
      </c>
      <c r="C83" s="92" t="s">
        <v>1571</v>
      </c>
      <c r="D83" s="63" t="s">
        <v>1</v>
      </c>
      <c r="E83" s="64">
        <v>1</v>
      </c>
      <c r="F83" s="173">
        <v>0</v>
      </c>
      <c r="G83" s="181">
        <f>E83*F83</f>
        <v>0</v>
      </c>
    </row>
    <row r="84" spans="2:7" s="77" customFormat="1" ht="13">
      <c r="B84" s="73"/>
      <c r="C84" s="92"/>
      <c r="D84" s="63"/>
      <c r="E84" s="64"/>
      <c r="F84" s="218"/>
      <c r="G84" s="181"/>
    </row>
    <row r="85" spans="2:7" s="77" customFormat="1" ht="168">
      <c r="B85" s="128">
        <f>MAX($A$5:B84)+1</f>
        <v>22</v>
      </c>
      <c r="C85" s="92" t="s">
        <v>939</v>
      </c>
      <c r="D85" s="63" t="s">
        <v>1</v>
      </c>
      <c r="E85" s="64">
        <v>2</v>
      </c>
      <c r="F85" s="173">
        <v>0</v>
      </c>
      <c r="G85" s="181">
        <f>E85*F85</f>
        <v>0</v>
      </c>
    </row>
    <row r="86" spans="2:7" s="77" customFormat="1" ht="13">
      <c r="B86" s="73"/>
      <c r="C86" s="92"/>
      <c r="D86" s="63"/>
      <c r="E86" s="64"/>
      <c r="F86" s="218"/>
      <c r="G86" s="181"/>
    </row>
    <row r="87" spans="2:7" s="77" customFormat="1" ht="150" customHeight="1">
      <c r="B87" s="128">
        <f>MAX($A$5:B86)+1</f>
        <v>23</v>
      </c>
      <c r="C87" s="92" t="s">
        <v>940</v>
      </c>
      <c r="D87" s="63" t="s">
        <v>1</v>
      </c>
      <c r="E87" s="64">
        <v>1</v>
      </c>
      <c r="F87" s="173">
        <v>0</v>
      </c>
      <c r="G87" s="181">
        <f>E87*F87</f>
        <v>0</v>
      </c>
    </row>
    <row r="88" spans="2:7" s="77" customFormat="1" ht="13">
      <c r="B88" s="73"/>
      <c r="C88" s="92"/>
      <c r="D88" s="63"/>
      <c r="E88" s="64"/>
      <c r="F88" s="218"/>
      <c r="G88" s="181"/>
    </row>
    <row r="89" spans="2:7" s="77" customFormat="1" ht="58" customHeight="1">
      <c r="B89" s="128">
        <f>MAX($A$5:B88)+1</f>
        <v>24</v>
      </c>
      <c r="C89" s="92" t="s">
        <v>1570</v>
      </c>
      <c r="F89" s="203"/>
      <c r="G89" s="79"/>
    </row>
    <row r="90" spans="2:7" s="77" customFormat="1">
      <c r="B90" s="91" t="s">
        <v>227</v>
      </c>
      <c r="C90" s="92" t="s">
        <v>1569</v>
      </c>
      <c r="D90" s="63" t="s">
        <v>1</v>
      </c>
      <c r="E90" s="64">
        <v>3</v>
      </c>
      <c r="F90" s="173">
        <v>0</v>
      </c>
      <c r="G90" s="181">
        <f>E90*F90</f>
        <v>0</v>
      </c>
    </row>
    <row r="91" spans="2:7" s="77" customFormat="1">
      <c r="B91" s="91" t="s">
        <v>231</v>
      </c>
      <c r="C91" s="92" t="s">
        <v>941</v>
      </c>
      <c r="D91" s="63" t="s">
        <v>1</v>
      </c>
      <c r="E91" s="64">
        <v>1</v>
      </c>
      <c r="F91" s="173">
        <v>0</v>
      </c>
      <c r="G91" s="181">
        <f>E91*F91</f>
        <v>0</v>
      </c>
    </row>
    <row r="92" spans="2:7" s="77" customFormat="1" ht="13">
      <c r="B92" s="73"/>
      <c r="C92" s="92"/>
      <c r="D92" s="63"/>
      <c r="E92" s="64"/>
      <c r="F92" s="218"/>
      <c r="G92" s="181"/>
    </row>
    <row r="93" spans="2:7" s="77" customFormat="1" ht="79" customHeight="1">
      <c r="B93" s="128">
        <f>MAX($A$5:B92)+1</f>
        <v>25</v>
      </c>
      <c r="C93" s="92" t="s">
        <v>942</v>
      </c>
      <c r="D93" s="63" t="s">
        <v>1</v>
      </c>
      <c r="E93" s="64">
        <v>1</v>
      </c>
      <c r="F93" s="173">
        <v>0</v>
      </c>
      <c r="G93" s="181">
        <f>E93*F93</f>
        <v>0</v>
      </c>
    </row>
    <row r="94" spans="2:7" s="77" customFormat="1" ht="13">
      <c r="B94" s="73"/>
      <c r="C94" s="92"/>
      <c r="D94" s="63"/>
      <c r="E94" s="64"/>
      <c r="F94" s="218"/>
      <c r="G94" s="181"/>
    </row>
    <row r="95" spans="2:7" s="77" customFormat="1" ht="70">
      <c r="B95" s="128">
        <f>MAX($A$5:B94)+1</f>
        <v>26</v>
      </c>
      <c r="C95" s="92" t="s">
        <v>943</v>
      </c>
      <c r="D95" s="63" t="s">
        <v>1</v>
      </c>
      <c r="E95" s="64">
        <v>1</v>
      </c>
      <c r="F95" s="173">
        <v>0</v>
      </c>
      <c r="G95" s="181">
        <f>E95*F95</f>
        <v>0</v>
      </c>
    </row>
    <row r="96" spans="2:7" s="77" customFormat="1" ht="13">
      <c r="B96" s="73"/>
      <c r="C96" s="92"/>
      <c r="D96" s="63"/>
      <c r="E96" s="64"/>
      <c r="F96" s="218"/>
      <c r="G96" s="181"/>
    </row>
    <row r="97" spans="1:8" s="77" customFormat="1" ht="42">
      <c r="B97" s="128">
        <f>MAX($A$5:B96)+1</f>
        <v>27</v>
      </c>
      <c r="C97" s="92" t="s">
        <v>944</v>
      </c>
      <c r="D97" s="63" t="s">
        <v>1</v>
      </c>
      <c r="E97" s="64">
        <v>5</v>
      </c>
      <c r="F97" s="173">
        <v>0</v>
      </c>
      <c r="G97" s="181">
        <f>E97*F97</f>
        <v>0</v>
      </c>
    </row>
    <row r="98" spans="1:8" s="77" customFormat="1" ht="13">
      <c r="B98" s="73"/>
      <c r="C98" s="92"/>
      <c r="D98" s="63"/>
      <c r="E98" s="64"/>
      <c r="F98" s="218"/>
      <c r="G98" s="181"/>
    </row>
    <row r="99" spans="1:8" s="77" customFormat="1" ht="42">
      <c r="B99" s="128">
        <f>MAX($A$5:B98)+1</f>
        <v>28</v>
      </c>
      <c r="C99" s="92" t="s">
        <v>945</v>
      </c>
      <c r="D99" s="63" t="s">
        <v>1</v>
      </c>
      <c r="E99" s="64">
        <v>1</v>
      </c>
      <c r="F99" s="173">
        <v>0</v>
      </c>
      <c r="G99" s="181">
        <f>E99*F99</f>
        <v>0</v>
      </c>
    </row>
    <row r="100" spans="1:8" s="77" customFormat="1" ht="13">
      <c r="B100" s="73"/>
      <c r="C100" s="92"/>
      <c r="D100" s="63"/>
      <c r="E100" s="64"/>
      <c r="F100" s="218"/>
      <c r="G100" s="181"/>
    </row>
    <row r="101" spans="1:8" s="77" customFormat="1" ht="13">
      <c r="A101" s="20"/>
      <c r="B101" s="73" t="s">
        <v>946</v>
      </c>
      <c r="C101" s="92"/>
      <c r="D101" s="92"/>
      <c r="E101" s="92"/>
      <c r="F101" s="219"/>
      <c r="G101" s="220"/>
      <c r="H101" s="92"/>
    </row>
    <row r="102" spans="1:8" s="77" customFormat="1" ht="13">
      <c r="B102" s="73"/>
      <c r="C102" s="92"/>
      <c r="D102" s="63"/>
      <c r="E102" s="64"/>
      <c r="F102" s="218"/>
      <c r="G102" s="181"/>
    </row>
    <row r="103" spans="1:8" s="77" customFormat="1" ht="184" customHeight="1">
      <c r="B103" s="128">
        <f>MAX($A$5:B102)+1</f>
        <v>29</v>
      </c>
      <c r="C103" s="92" t="s">
        <v>947</v>
      </c>
      <c r="D103" s="63" t="s">
        <v>1</v>
      </c>
      <c r="E103" s="64">
        <v>2</v>
      </c>
      <c r="F103" s="173">
        <v>0</v>
      </c>
      <c r="G103" s="181">
        <f>E103*F103</f>
        <v>0</v>
      </c>
    </row>
    <row r="104" spans="1:8" s="77" customFormat="1" ht="13">
      <c r="B104" s="73"/>
      <c r="C104" s="92"/>
      <c r="D104" s="63"/>
      <c r="E104" s="64"/>
      <c r="F104" s="218"/>
      <c r="G104" s="181"/>
    </row>
    <row r="105" spans="1:8" s="77" customFormat="1" ht="189" customHeight="1">
      <c r="B105" s="128">
        <f>MAX($A$5:B104)+1</f>
        <v>30</v>
      </c>
      <c r="C105" s="92" t="s">
        <v>948</v>
      </c>
      <c r="D105" s="63" t="s">
        <v>1</v>
      </c>
      <c r="E105" s="64">
        <v>4</v>
      </c>
      <c r="F105" s="173">
        <v>0</v>
      </c>
      <c r="G105" s="181">
        <f>E105*F105</f>
        <v>0</v>
      </c>
    </row>
    <row r="106" spans="1:8" s="77" customFormat="1" ht="13">
      <c r="B106" s="73"/>
      <c r="C106" s="92"/>
      <c r="D106" s="63"/>
      <c r="E106" s="64"/>
      <c r="F106" s="218"/>
      <c r="G106" s="181"/>
    </row>
    <row r="107" spans="1:8" s="77" customFormat="1" ht="112">
      <c r="B107" s="128">
        <f>MAX($A$5:B106)+1</f>
        <v>31</v>
      </c>
      <c r="C107" s="92" t="s">
        <v>949</v>
      </c>
      <c r="D107" s="63" t="s">
        <v>1</v>
      </c>
      <c r="E107" s="64">
        <v>1</v>
      </c>
      <c r="F107" s="173">
        <v>0</v>
      </c>
      <c r="G107" s="181">
        <f>E107*F107</f>
        <v>0</v>
      </c>
    </row>
    <row r="108" spans="1:8" s="77" customFormat="1" ht="13">
      <c r="B108" s="97"/>
      <c r="C108" s="92"/>
      <c r="D108" s="63"/>
      <c r="E108" s="64"/>
      <c r="F108" s="218"/>
      <c r="G108" s="181"/>
    </row>
    <row r="109" spans="1:8" s="77" customFormat="1" ht="13">
      <c r="B109" s="73" t="s">
        <v>950</v>
      </c>
      <c r="C109" s="92"/>
      <c r="D109" s="63"/>
      <c r="E109" s="64"/>
      <c r="F109" s="218"/>
      <c r="G109" s="181"/>
    </row>
    <row r="110" spans="1:8" s="77" customFormat="1" ht="13">
      <c r="B110" s="73"/>
      <c r="C110" s="92"/>
      <c r="D110" s="63"/>
      <c r="E110" s="64"/>
      <c r="F110" s="218"/>
      <c r="G110" s="181"/>
    </row>
    <row r="111" spans="1:8" s="77" customFormat="1" ht="56">
      <c r="B111" s="128">
        <f>MAX($A$5:B110)+1</f>
        <v>32</v>
      </c>
      <c r="C111" s="92" t="s">
        <v>951</v>
      </c>
      <c r="D111" s="63" t="s">
        <v>0</v>
      </c>
      <c r="E111" s="64">
        <v>3200</v>
      </c>
      <c r="F111" s="173">
        <v>0</v>
      </c>
      <c r="G111" s="181">
        <f>E111*F111</f>
        <v>0</v>
      </c>
    </row>
    <row r="112" spans="1:8" s="77" customFormat="1" ht="13">
      <c r="B112" s="73"/>
      <c r="C112" s="92"/>
      <c r="D112" s="63"/>
      <c r="E112" s="64"/>
      <c r="F112" s="218"/>
      <c r="G112" s="181"/>
    </row>
    <row r="113" spans="2:7" s="77" customFormat="1" ht="98">
      <c r="B113" s="128">
        <f>MAX($A$5:B112)+1</f>
        <v>33</v>
      </c>
      <c r="C113" s="92" t="s">
        <v>1572</v>
      </c>
      <c r="F113" s="203"/>
      <c r="G113" s="79"/>
    </row>
    <row r="114" spans="2:7" s="77" customFormat="1">
      <c r="B114" s="91" t="s">
        <v>227</v>
      </c>
      <c r="C114" s="92" t="s">
        <v>1573</v>
      </c>
      <c r="D114" s="63" t="s">
        <v>1</v>
      </c>
      <c r="E114" s="64">
        <v>1</v>
      </c>
      <c r="F114" s="173">
        <v>0</v>
      </c>
      <c r="G114" s="181">
        <f>E114*F114</f>
        <v>0</v>
      </c>
    </row>
    <row r="115" spans="2:7" s="77" customFormat="1">
      <c r="B115" s="91" t="s">
        <v>231</v>
      </c>
      <c r="C115" s="92" t="s">
        <v>1574</v>
      </c>
      <c r="D115" s="63" t="s">
        <v>1</v>
      </c>
      <c r="E115" s="64">
        <v>2</v>
      </c>
      <c r="F115" s="173">
        <v>0</v>
      </c>
      <c r="G115" s="181">
        <f>E115*F115</f>
        <v>0</v>
      </c>
    </row>
    <row r="116" spans="2:7" s="77" customFormat="1" ht="13">
      <c r="B116" s="73"/>
      <c r="C116" s="92"/>
      <c r="D116" s="63"/>
      <c r="E116" s="64"/>
      <c r="F116" s="218"/>
      <c r="G116" s="181"/>
    </row>
    <row r="117" spans="2:7" s="77" customFormat="1" ht="168">
      <c r="B117" s="128">
        <f>MAX($A$5:B116)+1</f>
        <v>34</v>
      </c>
      <c r="C117" s="92" t="s">
        <v>952</v>
      </c>
      <c r="D117" s="63" t="s">
        <v>1</v>
      </c>
      <c r="E117" s="64">
        <v>3</v>
      </c>
      <c r="F117" s="173">
        <v>0</v>
      </c>
      <c r="G117" s="181">
        <f>E117*F117</f>
        <v>0</v>
      </c>
    </row>
    <row r="118" spans="2:7" s="77" customFormat="1" ht="13">
      <c r="B118" s="73"/>
      <c r="C118" s="92"/>
      <c r="D118" s="63"/>
      <c r="E118" s="64"/>
      <c r="F118" s="218"/>
      <c r="G118" s="181"/>
    </row>
    <row r="119" spans="2:7" s="77" customFormat="1" ht="56">
      <c r="B119" s="128">
        <f>MAX($A$5:B118)+1</f>
        <v>35</v>
      </c>
      <c r="C119" s="92" t="s">
        <v>953</v>
      </c>
      <c r="D119" s="63" t="s">
        <v>74</v>
      </c>
      <c r="E119" s="64">
        <v>380</v>
      </c>
      <c r="F119" s="173">
        <v>0</v>
      </c>
      <c r="G119" s="181">
        <f>E119*F119</f>
        <v>0</v>
      </c>
    </row>
    <row r="120" spans="2:7" s="77" customFormat="1" ht="13">
      <c r="B120" s="73"/>
      <c r="C120" s="92"/>
      <c r="D120" s="63"/>
      <c r="E120" s="64"/>
      <c r="F120" s="218"/>
      <c r="G120" s="181"/>
    </row>
    <row r="121" spans="2:7" s="77" customFormat="1" ht="188" customHeight="1">
      <c r="B121" s="128">
        <f>MAX($A$5:B120)+1</f>
        <v>36</v>
      </c>
      <c r="C121" s="92" t="s">
        <v>954</v>
      </c>
      <c r="D121" s="63" t="s">
        <v>74</v>
      </c>
      <c r="E121" s="64">
        <v>380</v>
      </c>
      <c r="F121" s="173">
        <v>0</v>
      </c>
      <c r="G121" s="181">
        <f>E121*F121</f>
        <v>0</v>
      </c>
    </row>
    <row r="122" spans="2:7" s="77" customFormat="1" ht="13">
      <c r="B122" s="73"/>
      <c r="C122" s="92"/>
      <c r="D122" s="63"/>
      <c r="E122" s="64"/>
      <c r="F122" s="218"/>
      <c r="G122" s="181"/>
    </row>
    <row r="123" spans="2:7" s="77" customFormat="1" ht="140">
      <c r="B123" s="128">
        <f>MAX($A$5:B122)+1</f>
        <v>37</v>
      </c>
      <c r="C123" s="92" t="s">
        <v>955</v>
      </c>
      <c r="D123" s="63" t="s">
        <v>0</v>
      </c>
      <c r="E123" s="64">
        <v>350</v>
      </c>
      <c r="F123" s="173">
        <v>0</v>
      </c>
      <c r="G123" s="181">
        <f>E123*F123</f>
        <v>0</v>
      </c>
    </row>
    <row r="124" spans="2:7" s="77" customFormat="1" ht="13">
      <c r="B124" s="73"/>
      <c r="C124" s="92"/>
      <c r="D124" s="63"/>
      <c r="E124" s="64"/>
      <c r="F124" s="218"/>
      <c r="G124" s="181"/>
    </row>
    <row r="125" spans="2:7" s="77" customFormat="1" ht="42">
      <c r="B125" s="128">
        <f>MAX($A$5:B124)+1</f>
        <v>38</v>
      </c>
      <c r="C125" s="92" t="s">
        <v>956</v>
      </c>
      <c r="D125" s="63" t="s">
        <v>1</v>
      </c>
      <c r="E125" s="64">
        <v>66</v>
      </c>
      <c r="F125" s="173">
        <v>0</v>
      </c>
      <c r="G125" s="181">
        <f>E125*F125</f>
        <v>0</v>
      </c>
    </row>
    <row r="126" spans="2:7" s="77" customFormat="1" ht="13">
      <c r="B126" s="73"/>
      <c r="C126" s="92"/>
      <c r="D126" s="63"/>
      <c r="E126" s="64"/>
      <c r="F126" s="218"/>
      <c r="G126" s="181"/>
    </row>
    <row r="127" spans="2:7" s="77" customFormat="1" ht="56">
      <c r="B127" s="128">
        <f>MAX($A$5:B126)+1</f>
        <v>39</v>
      </c>
      <c r="C127" s="92" t="s">
        <v>957</v>
      </c>
      <c r="D127" s="63" t="s">
        <v>1</v>
      </c>
      <c r="E127" s="64">
        <v>66</v>
      </c>
      <c r="F127" s="173">
        <v>0</v>
      </c>
      <c r="G127" s="181">
        <f>E127*F127</f>
        <v>0</v>
      </c>
    </row>
    <row r="128" spans="2:7" s="77" customFormat="1" ht="13">
      <c r="B128" s="73"/>
      <c r="C128" s="92"/>
      <c r="D128" s="63"/>
      <c r="E128" s="64"/>
      <c r="F128" s="218"/>
      <c r="G128" s="181"/>
    </row>
    <row r="129" spans="2:7" s="77" customFormat="1" ht="135" customHeight="1">
      <c r="B129" s="128">
        <f>MAX($A$5:B128)+1</f>
        <v>40</v>
      </c>
      <c r="C129" s="92" t="s">
        <v>958</v>
      </c>
      <c r="D129" s="63" t="s">
        <v>129</v>
      </c>
      <c r="E129" s="64">
        <v>80</v>
      </c>
      <c r="F129" s="173">
        <v>0</v>
      </c>
      <c r="G129" s="181">
        <f>E129*F129</f>
        <v>0</v>
      </c>
    </row>
    <row r="130" spans="2:7" s="77" customFormat="1" ht="13">
      <c r="B130" s="73"/>
      <c r="C130" s="92"/>
      <c r="D130" s="63"/>
      <c r="E130" s="64"/>
      <c r="F130" s="218"/>
      <c r="G130" s="181"/>
    </row>
    <row r="131" spans="2:7" s="77" customFormat="1" ht="168">
      <c r="B131" s="128">
        <f>MAX($A$5:B130)+1</f>
        <v>41</v>
      </c>
      <c r="C131" s="92" t="s">
        <v>959</v>
      </c>
      <c r="D131" s="63" t="s">
        <v>1</v>
      </c>
      <c r="E131" s="64">
        <v>18</v>
      </c>
      <c r="F131" s="173">
        <v>0</v>
      </c>
      <c r="G131" s="181">
        <f>E131*F131</f>
        <v>0</v>
      </c>
    </row>
    <row r="132" spans="2:7" s="77" customFormat="1" ht="13">
      <c r="B132" s="73"/>
      <c r="C132" s="92"/>
      <c r="D132" s="63"/>
      <c r="E132" s="64"/>
      <c r="F132" s="218"/>
      <c r="G132" s="181"/>
    </row>
    <row r="133" spans="2:7" s="77" customFormat="1" ht="304" customHeight="1">
      <c r="B133" s="128">
        <f>MAX($A$5:B132)+1</f>
        <v>42</v>
      </c>
      <c r="C133" s="92" t="s">
        <v>960</v>
      </c>
      <c r="D133" s="63" t="s">
        <v>1</v>
      </c>
      <c r="E133" s="64">
        <v>7</v>
      </c>
      <c r="F133" s="173">
        <v>0</v>
      </c>
      <c r="G133" s="181">
        <f>E133*F133</f>
        <v>0</v>
      </c>
    </row>
    <row r="134" spans="2:7" s="77" customFormat="1" ht="13">
      <c r="B134" s="128"/>
      <c r="C134" s="92"/>
      <c r="D134" s="63"/>
      <c r="E134" s="64"/>
      <c r="F134" s="218"/>
      <c r="G134" s="181"/>
    </row>
    <row r="135" spans="2:7" s="77" customFormat="1" ht="252" customHeight="1">
      <c r="B135" s="128">
        <f>MAX($A$5:B134)+1</f>
        <v>43</v>
      </c>
      <c r="C135" s="92" t="s">
        <v>1575</v>
      </c>
      <c r="D135" s="63" t="s">
        <v>1</v>
      </c>
      <c r="E135" s="64">
        <v>3</v>
      </c>
      <c r="F135" s="173">
        <v>0</v>
      </c>
      <c r="G135" s="181">
        <f>E135*F135</f>
        <v>0</v>
      </c>
    </row>
    <row r="136" spans="2:7" s="77" customFormat="1" ht="13">
      <c r="B136" s="128"/>
      <c r="C136" s="92"/>
      <c r="D136" s="63"/>
      <c r="E136" s="64"/>
      <c r="F136" s="218"/>
      <c r="G136" s="181"/>
    </row>
    <row r="137" spans="2:7" s="77" customFormat="1" ht="98">
      <c r="B137" s="128">
        <f>MAX($A$5:B136)+1</f>
        <v>44</v>
      </c>
      <c r="C137" s="92" t="s">
        <v>1576</v>
      </c>
      <c r="D137" s="63" t="s">
        <v>1</v>
      </c>
      <c r="E137" s="64">
        <v>1</v>
      </c>
      <c r="F137" s="173"/>
      <c r="G137" s="181">
        <f>E137*F137</f>
        <v>0</v>
      </c>
    </row>
    <row r="138" spans="2:7" s="77" customFormat="1" ht="13">
      <c r="B138" s="128"/>
      <c r="C138" s="92"/>
      <c r="D138" s="63"/>
      <c r="E138" s="64"/>
      <c r="F138" s="218"/>
      <c r="G138" s="181"/>
    </row>
    <row r="139" spans="2:7" s="77" customFormat="1" ht="241" customHeight="1">
      <c r="B139" s="128">
        <f>MAX($A$5:B138)+1</f>
        <v>45</v>
      </c>
      <c r="C139" s="92" t="s">
        <v>1577</v>
      </c>
      <c r="D139" s="63" t="s">
        <v>1</v>
      </c>
      <c r="E139" s="64">
        <v>1</v>
      </c>
      <c r="F139" s="173"/>
      <c r="G139" s="181">
        <f>E139*F139</f>
        <v>0</v>
      </c>
    </row>
    <row r="140" spans="2:7" s="77" customFormat="1" ht="13">
      <c r="B140" s="128"/>
      <c r="C140" s="92"/>
      <c r="D140" s="63"/>
      <c r="E140" s="64"/>
      <c r="F140" s="218"/>
      <c r="G140" s="181"/>
    </row>
    <row r="141" spans="2:7" s="77" customFormat="1" ht="13">
      <c r="B141" s="73" t="s">
        <v>961</v>
      </c>
      <c r="C141" s="92"/>
      <c r="D141" s="63"/>
      <c r="E141" s="64"/>
      <c r="F141" s="218"/>
      <c r="G141" s="181"/>
    </row>
    <row r="142" spans="2:7" s="77" customFormat="1" ht="13">
      <c r="B142" s="73"/>
      <c r="C142" s="92"/>
      <c r="D142" s="63"/>
      <c r="E142" s="64"/>
      <c r="F142" s="218"/>
      <c r="G142" s="181"/>
    </row>
    <row r="143" spans="2:7" s="77" customFormat="1" ht="70">
      <c r="B143" s="128">
        <f>MAX($A$5:B142)+1</f>
        <v>46</v>
      </c>
      <c r="C143" s="92" t="s">
        <v>1579</v>
      </c>
      <c r="D143" s="63"/>
      <c r="E143" s="64"/>
      <c r="F143" s="218"/>
      <c r="G143" s="181"/>
    </row>
    <row r="144" spans="2:7" s="77" customFormat="1">
      <c r="B144" s="91" t="s">
        <v>227</v>
      </c>
      <c r="C144" s="92" t="s">
        <v>1578</v>
      </c>
      <c r="D144" s="63" t="s">
        <v>0</v>
      </c>
      <c r="E144" s="64">
        <v>28</v>
      </c>
      <c r="F144" s="173">
        <v>0</v>
      </c>
      <c r="G144" s="181">
        <f>E144*F144</f>
        <v>0</v>
      </c>
    </row>
    <row r="145" spans="2:7" s="77" customFormat="1">
      <c r="B145" s="97" t="s">
        <v>231</v>
      </c>
      <c r="C145" s="92" t="s">
        <v>1580</v>
      </c>
      <c r="D145" s="63" t="s">
        <v>0</v>
      </c>
      <c r="E145" s="64">
        <v>37</v>
      </c>
      <c r="F145" s="173">
        <v>0</v>
      </c>
      <c r="G145" s="181">
        <f>E145*F145</f>
        <v>0</v>
      </c>
    </row>
    <row r="146" spans="2:7" s="77" customFormat="1">
      <c r="B146" s="91" t="s">
        <v>232</v>
      </c>
      <c r="C146" s="92" t="s">
        <v>1581</v>
      </c>
      <c r="D146" s="63" t="s">
        <v>0</v>
      </c>
      <c r="E146" s="64">
        <v>71</v>
      </c>
      <c r="F146" s="173">
        <v>0</v>
      </c>
      <c r="G146" s="181">
        <f>E146*F146</f>
        <v>0</v>
      </c>
    </row>
    <row r="147" spans="2:7" s="77" customFormat="1">
      <c r="B147" s="91" t="s">
        <v>250</v>
      </c>
      <c r="C147" s="92" t="s">
        <v>1582</v>
      </c>
      <c r="D147" s="63" t="s">
        <v>0</v>
      </c>
      <c r="E147" s="64">
        <v>85</v>
      </c>
      <c r="F147" s="173">
        <v>0</v>
      </c>
      <c r="G147" s="181">
        <f>E147*F147</f>
        <v>0</v>
      </c>
    </row>
    <row r="148" spans="2:7" s="77" customFormat="1">
      <c r="B148" s="91" t="s">
        <v>251</v>
      </c>
      <c r="C148" s="92" t="s">
        <v>1583</v>
      </c>
      <c r="D148" s="63" t="s">
        <v>0</v>
      </c>
      <c r="E148" s="64">
        <v>10</v>
      </c>
      <c r="F148" s="173">
        <v>0</v>
      </c>
      <c r="G148" s="181">
        <f>E148*F148</f>
        <v>0</v>
      </c>
    </row>
    <row r="149" spans="2:7" s="77" customFormat="1" ht="13">
      <c r="B149" s="73"/>
      <c r="C149" s="92"/>
      <c r="D149" s="63"/>
      <c r="E149" s="64"/>
      <c r="F149" s="218"/>
      <c r="G149" s="181"/>
    </row>
    <row r="150" spans="2:7" s="77" customFormat="1" ht="84">
      <c r="B150" s="128">
        <f>MAX($A$5:B149)+1</f>
        <v>47</v>
      </c>
      <c r="C150" s="92" t="s">
        <v>962</v>
      </c>
      <c r="D150" s="63" t="s">
        <v>0</v>
      </c>
      <c r="E150" s="64">
        <v>71</v>
      </c>
      <c r="F150" s="173">
        <v>0</v>
      </c>
      <c r="G150" s="181">
        <f>E150*F150</f>
        <v>0</v>
      </c>
    </row>
    <row r="151" spans="2:7" s="77" customFormat="1" ht="13">
      <c r="B151" s="73"/>
      <c r="C151" s="92"/>
      <c r="D151" s="63"/>
      <c r="E151" s="64"/>
      <c r="F151" s="218"/>
      <c r="G151" s="181"/>
    </row>
    <row r="152" spans="2:7" s="77" customFormat="1" ht="84">
      <c r="B152" s="128">
        <f>MAX($A$5:B151)+1</f>
        <v>48</v>
      </c>
      <c r="C152" s="92" t="s">
        <v>963</v>
      </c>
      <c r="D152" s="63"/>
      <c r="E152" s="64"/>
      <c r="F152" s="218"/>
      <c r="G152" s="181"/>
    </row>
    <row r="153" spans="2:7" s="77" customFormat="1">
      <c r="B153" s="91" t="s">
        <v>227</v>
      </c>
      <c r="C153" s="92" t="s">
        <v>964</v>
      </c>
      <c r="D153" s="63" t="s">
        <v>0</v>
      </c>
      <c r="E153" s="64">
        <v>28</v>
      </c>
      <c r="F153" s="173">
        <v>0</v>
      </c>
      <c r="G153" s="181">
        <f>E153*F153</f>
        <v>0</v>
      </c>
    </row>
    <row r="154" spans="2:7" s="77" customFormat="1">
      <c r="B154" s="97" t="s">
        <v>231</v>
      </c>
      <c r="C154" s="92" t="s">
        <v>965</v>
      </c>
      <c r="D154" s="63" t="s">
        <v>0</v>
      </c>
      <c r="E154" s="64">
        <v>37</v>
      </c>
      <c r="F154" s="173">
        <v>0</v>
      </c>
      <c r="G154" s="181">
        <f>E154*F154</f>
        <v>0</v>
      </c>
    </row>
    <row r="155" spans="2:7" s="77" customFormat="1" ht="13" customHeight="1">
      <c r="B155" s="91" t="s">
        <v>232</v>
      </c>
      <c r="C155" s="92" t="s">
        <v>966</v>
      </c>
      <c r="D155" s="63" t="s">
        <v>0</v>
      </c>
      <c r="E155" s="64">
        <v>71</v>
      </c>
      <c r="F155" s="173">
        <v>0</v>
      </c>
      <c r="G155" s="181">
        <f>E155*F155</f>
        <v>0</v>
      </c>
    </row>
    <row r="156" spans="2:7" s="77" customFormat="1">
      <c r="B156" s="91" t="s">
        <v>250</v>
      </c>
      <c r="C156" s="92" t="s">
        <v>967</v>
      </c>
      <c r="D156" s="63" t="s">
        <v>0</v>
      </c>
      <c r="E156" s="64">
        <v>85</v>
      </c>
      <c r="F156" s="173">
        <v>0</v>
      </c>
      <c r="G156" s="181">
        <f>E156*F156</f>
        <v>0</v>
      </c>
    </row>
    <row r="157" spans="2:7" s="77" customFormat="1">
      <c r="B157" s="91" t="s">
        <v>251</v>
      </c>
      <c r="C157" s="92" t="s">
        <v>968</v>
      </c>
      <c r="D157" s="63" t="s">
        <v>0</v>
      </c>
      <c r="E157" s="64">
        <v>81</v>
      </c>
      <c r="F157" s="173">
        <v>0</v>
      </c>
      <c r="G157" s="181">
        <f>E157*F157</f>
        <v>0</v>
      </c>
    </row>
    <row r="158" spans="2:7" s="77" customFormat="1" ht="13">
      <c r="B158" s="73"/>
      <c r="C158" s="92"/>
      <c r="D158" s="63"/>
      <c r="E158" s="64"/>
      <c r="F158" s="218"/>
      <c r="G158" s="181"/>
    </row>
    <row r="159" spans="2:7" s="77" customFormat="1" ht="42">
      <c r="B159" s="128">
        <f>MAX($A$5:B158)+1</f>
        <v>49</v>
      </c>
      <c r="C159" s="92" t="s">
        <v>1585</v>
      </c>
      <c r="F159" s="203"/>
      <c r="G159" s="79"/>
    </row>
    <row r="160" spans="2:7" s="77" customFormat="1">
      <c r="B160" s="91" t="s">
        <v>227</v>
      </c>
      <c r="C160" s="92" t="s">
        <v>1584</v>
      </c>
      <c r="D160" s="63" t="s">
        <v>1</v>
      </c>
      <c r="E160" s="64">
        <v>4</v>
      </c>
      <c r="F160" s="173">
        <v>0</v>
      </c>
      <c r="G160" s="181">
        <f>E160*F160</f>
        <v>0</v>
      </c>
    </row>
    <row r="161" spans="2:7" s="77" customFormat="1">
      <c r="B161" s="97" t="s">
        <v>231</v>
      </c>
      <c r="C161" s="92" t="s">
        <v>1586</v>
      </c>
      <c r="D161" s="63" t="s">
        <v>1</v>
      </c>
      <c r="E161" s="64">
        <v>8</v>
      </c>
      <c r="F161" s="173">
        <v>0</v>
      </c>
      <c r="G161" s="181">
        <f>E161*F161</f>
        <v>0</v>
      </c>
    </row>
    <row r="162" spans="2:7" s="77" customFormat="1" ht="13">
      <c r="B162" s="73"/>
      <c r="C162" s="92"/>
      <c r="D162" s="63"/>
      <c r="E162" s="64"/>
      <c r="F162" s="218"/>
      <c r="G162" s="181"/>
    </row>
    <row r="163" spans="2:7" s="77" customFormat="1" ht="56">
      <c r="B163" s="128">
        <f>MAX($A$5:B162)+1</f>
        <v>50</v>
      </c>
      <c r="C163" s="92" t="s">
        <v>969</v>
      </c>
      <c r="D163" s="63" t="s">
        <v>1</v>
      </c>
      <c r="E163" s="64">
        <v>4</v>
      </c>
      <c r="F163" s="173">
        <v>0</v>
      </c>
      <c r="G163" s="181">
        <f>E163*F163</f>
        <v>0</v>
      </c>
    </row>
    <row r="164" spans="2:7" s="77" customFormat="1" ht="13">
      <c r="B164" s="73"/>
      <c r="C164" s="92"/>
      <c r="D164" s="63"/>
      <c r="E164" s="64"/>
      <c r="F164" s="218"/>
      <c r="G164" s="181"/>
    </row>
    <row r="165" spans="2:7" s="77" customFormat="1" ht="42">
      <c r="B165" s="128">
        <f>MAX($A$5:B164)+1</f>
        <v>51</v>
      </c>
      <c r="C165" s="92" t="s">
        <v>970</v>
      </c>
      <c r="D165" s="63" t="s">
        <v>1</v>
      </c>
      <c r="E165" s="64">
        <v>8</v>
      </c>
      <c r="F165" s="173">
        <v>0</v>
      </c>
      <c r="G165" s="181">
        <f>E165*F165</f>
        <v>0</v>
      </c>
    </row>
    <row r="166" spans="2:7" s="77" customFormat="1" ht="13">
      <c r="B166" s="73"/>
      <c r="C166" s="92"/>
      <c r="D166" s="63"/>
      <c r="E166" s="64"/>
      <c r="F166" s="218"/>
      <c r="G166" s="181"/>
    </row>
    <row r="167" spans="2:7" s="77" customFormat="1" ht="13">
      <c r="B167" s="73" t="s">
        <v>971</v>
      </c>
      <c r="C167" s="92"/>
      <c r="D167" s="63"/>
      <c r="E167" s="64"/>
      <c r="F167" s="218"/>
      <c r="G167" s="181"/>
    </row>
    <row r="168" spans="2:7" s="77" customFormat="1" ht="13">
      <c r="B168" s="73"/>
      <c r="C168" s="92"/>
      <c r="D168" s="63"/>
      <c r="E168" s="64"/>
      <c r="F168" s="218"/>
      <c r="G168" s="181"/>
    </row>
    <row r="169" spans="2:7" s="77" customFormat="1" ht="42">
      <c r="B169" s="128">
        <f>MAX($A$5:B168)+1</f>
        <v>52</v>
      </c>
      <c r="C169" s="92" t="s">
        <v>972</v>
      </c>
      <c r="D169" s="63" t="s">
        <v>1</v>
      </c>
      <c r="E169" s="64">
        <v>1</v>
      </c>
      <c r="F169" s="173">
        <v>0</v>
      </c>
      <c r="G169" s="181">
        <f>E169*F169</f>
        <v>0</v>
      </c>
    </row>
    <row r="170" spans="2:7" s="77" customFormat="1" ht="13">
      <c r="B170" s="73"/>
      <c r="C170" s="92"/>
      <c r="D170" s="63"/>
      <c r="E170" s="64"/>
      <c r="F170" s="218"/>
      <c r="G170" s="181"/>
    </row>
    <row r="171" spans="2:7" s="77" customFormat="1" ht="146" customHeight="1">
      <c r="B171" s="128">
        <f>MAX($A$5:B170)+1</f>
        <v>53</v>
      </c>
      <c r="C171" s="92" t="s">
        <v>973</v>
      </c>
      <c r="D171" s="63" t="s">
        <v>1</v>
      </c>
      <c r="E171" s="64">
        <v>1</v>
      </c>
      <c r="F171" s="173">
        <v>0</v>
      </c>
      <c r="G171" s="181">
        <f>E171*F171</f>
        <v>0</v>
      </c>
    </row>
    <row r="172" spans="2:7" s="77" customFormat="1" ht="13">
      <c r="B172" s="97"/>
      <c r="C172" s="92"/>
      <c r="D172" s="63"/>
      <c r="E172" s="64"/>
      <c r="F172" s="218"/>
      <c r="G172" s="181"/>
    </row>
    <row r="173" spans="2:7" s="77" customFormat="1" ht="13">
      <c r="B173" s="69"/>
      <c r="C173" s="59" t="s">
        <v>1029</v>
      </c>
      <c r="D173" s="60"/>
      <c r="E173" s="61"/>
      <c r="F173" s="193"/>
      <c r="G173" s="194">
        <f>SUM(G19:G171)</f>
        <v>0</v>
      </c>
    </row>
    <row r="174" spans="2:7" s="77" customFormat="1" ht="13">
      <c r="B174" s="74"/>
      <c r="C174" s="75"/>
      <c r="D174" s="63"/>
      <c r="E174" s="64"/>
      <c r="F174" s="218"/>
      <c r="G174" s="181"/>
    </row>
    <row r="175" spans="2:7" s="77" customFormat="1" ht="13">
      <c r="B175" s="78"/>
      <c r="F175" s="203"/>
      <c r="G175" s="79"/>
    </row>
    <row r="176" spans="2:7" s="77" customFormat="1" ht="13">
      <c r="B176" s="71" t="s">
        <v>1392</v>
      </c>
      <c r="C176" s="96"/>
      <c r="D176" s="60"/>
      <c r="E176" s="61"/>
      <c r="F176" s="193"/>
      <c r="G176" s="217"/>
    </row>
    <row r="177" spans="2:7" s="77" customFormat="1" ht="13">
      <c r="B177" s="78"/>
      <c r="F177" s="203"/>
      <c r="G177" s="79"/>
    </row>
    <row r="178" spans="2:7" s="77" customFormat="1" ht="13">
      <c r="B178" s="73" t="s">
        <v>975</v>
      </c>
      <c r="C178" s="92"/>
      <c r="D178" s="63"/>
      <c r="E178" s="64"/>
      <c r="F178" s="218"/>
      <c r="G178" s="181"/>
    </row>
    <row r="179" spans="2:7" s="77" customFormat="1" ht="13">
      <c r="B179" s="73"/>
      <c r="C179" s="92"/>
      <c r="D179" s="63"/>
      <c r="E179" s="64"/>
      <c r="F179" s="218"/>
      <c r="G179" s="181"/>
    </row>
    <row r="180" spans="2:7" s="77" customFormat="1" ht="146" customHeight="1">
      <c r="B180" s="127">
        <f>MAX($A$176:B179)+1</f>
        <v>1</v>
      </c>
      <c r="C180" s="92" t="s">
        <v>976</v>
      </c>
      <c r="D180" s="63" t="s">
        <v>1</v>
      </c>
      <c r="E180" s="64">
        <v>2</v>
      </c>
      <c r="F180" s="173">
        <v>0</v>
      </c>
      <c r="G180" s="181">
        <f>E180*F180</f>
        <v>0</v>
      </c>
    </row>
    <row r="181" spans="2:7" s="77" customFormat="1" ht="13">
      <c r="B181" s="73"/>
      <c r="C181" s="92"/>
      <c r="D181" s="63"/>
      <c r="E181" s="64"/>
      <c r="F181" s="218"/>
      <c r="G181" s="181"/>
    </row>
    <row r="182" spans="2:7" s="77" customFormat="1" ht="154">
      <c r="B182" s="127">
        <f>MAX($A$176:B181)+1</f>
        <v>2</v>
      </c>
      <c r="C182" s="92" t="s">
        <v>977</v>
      </c>
      <c r="D182" s="63" t="s">
        <v>1</v>
      </c>
      <c r="E182" s="64">
        <v>4</v>
      </c>
      <c r="F182" s="173">
        <v>0</v>
      </c>
      <c r="G182" s="181">
        <f>E182*F182</f>
        <v>0</v>
      </c>
    </row>
    <row r="183" spans="2:7" s="77" customFormat="1" ht="13">
      <c r="B183" s="73"/>
      <c r="C183" s="92"/>
      <c r="D183" s="63"/>
      <c r="E183" s="64"/>
      <c r="F183" s="218"/>
      <c r="G183" s="181"/>
    </row>
    <row r="184" spans="2:7" s="77" customFormat="1" ht="13">
      <c r="B184" s="73" t="s">
        <v>978</v>
      </c>
      <c r="C184" s="92"/>
      <c r="D184" s="63"/>
      <c r="E184" s="64"/>
      <c r="F184" s="218"/>
      <c r="G184" s="181"/>
    </row>
    <row r="185" spans="2:7" s="77" customFormat="1" ht="13">
      <c r="B185" s="73"/>
      <c r="C185" s="92"/>
      <c r="D185" s="63"/>
      <c r="E185" s="64"/>
      <c r="F185" s="218"/>
      <c r="G185" s="181"/>
    </row>
    <row r="186" spans="2:7" s="77" customFormat="1" ht="56">
      <c r="B186" s="127">
        <f>MAX($A$176:B185)+1</f>
        <v>3</v>
      </c>
      <c r="C186" s="92" t="s">
        <v>1588</v>
      </c>
      <c r="F186" s="203"/>
      <c r="G186" s="79"/>
    </row>
    <row r="187" spans="2:7" s="77" customFormat="1">
      <c r="B187" s="91" t="s">
        <v>227</v>
      </c>
      <c r="C187" s="92" t="s">
        <v>1587</v>
      </c>
      <c r="D187" s="63" t="s">
        <v>0</v>
      </c>
      <c r="E187" s="64">
        <v>110</v>
      </c>
      <c r="F187" s="173">
        <v>0</v>
      </c>
      <c r="G187" s="181">
        <f>E187*F187</f>
        <v>0</v>
      </c>
    </row>
    <row r="188" spans="2:7" s="77" customFormat="1">
      <c r="B188" s="91" t="s">
        <v>231</v>
      </c>
      <c r="C188" s="92" t="s">
        <v>1589</v>
      </c>
      <c r="D188" s="63" t="s">
        <v>0</v>
      </c>
      <c r="E188" s="64">
        <v>38</v>
      </c>
      <c r="F188" s="173">
        <v>0</v>
      </c>
      <c r="G188" s="181">
        <f>E188*F188</f>
        <v>0</v>
      </c>
    </row>
    <row r="189" spans="2:7" s="77" customFormat="1">
      <c r="B189" s="91" t="s">
        <v>232</v>
      </c>
      <c r="C189" s="92" t="s">
        <v>1590</v>
      </c>
      <c r="D189" s="63" t="s">
        <v>0</v>
      </c>
      <c r="E189" s="64">
        <v>34</v>
      </c>
      <c r="F189" s="173">
        <v>0</v>
      </c>
      <c r="G189" s="181">
        <f>E189*F189</f>
        <v>0</v>
      </c>
    </row>
    <row r="190" spans="2:7" s="77" customFormat="1">
      <c r="B190" s="91" t="s">
        <v>250</v>
      </c>
      <c r="C190" s="92" t="s">
        <v>1591</v>
      </c>
      <c r="D190" s="63" t="s">
        <v>0</v>
      </c>
      <c r="E190" s="64">
        <v>6</v>
      </c>
      <c r="F190" s="173">
        <v>0</v>
      </c>
      <c r="G190" s="181">
        <f>E190*F190</f>
        <v>0</v>
      </c>
    </row>
    <row r="191" spans="2:7" s="77" customFormat="1">
      <c r="B191" s="131" t="s">
        <v>251</v>
      </c>
      <c r="C191" s="92" t="s">
        <v>1592</v>
      </c>
      <c r="D191" s="63" t="s">
        <v>0</v>
      </c>
      <c r="E191" s="64">
        <v>44</v>
      </c>
      <c r="F191" s="173">
        <v>0</v>
      </c>
      <c r="G191" s="181">
        <f>E191*F191</f>
        <v>0</v>
      </c>
    </row>
    <row r="192" spans="2:7" s="77" customFormat="1" ht="13">
      <c r="B192" s="73"/>
      <c r="C192" s="92"/>
      <c r="D192" s="63"/>
      <c r="E192" s="64"/>
      <c r="F192" s="218"/>
      <c r="G192" s="181"/>
    </row>
    <row r="193" spans="2:7" s="77" customFormat="1" ht="159" customHeight="1">
      <c r="B193" s="127">
        <f>MAX($A$176:B192)+1</f>
        <v>4</v>
      </c>
      <c r="C193" s="92" t="s">
        <v>979</v>
      </c>
      <c r="D193" s="63" t="s">
        <v>0</v>
      </c>
      <c r="E193" s="64">
        <v>14</v>
      </c>
      <c r="F193" s="173">
        <v>0</v>
      </c>
      <c r="G193" s="181">
        <f>E193*F193</f>
        <v>0</v>
      </c>
    </row>
    <row r="194" spans="2:7" s="77" customFormat="1" ht="13">
      <c r="B194" s="73"/>
      <c r="C194" s="92"/>
      <c r="D194" s="63"/>
      <c r="E194" s="64"/>
      <c r="F194" s="218"/>
      <c r="G194" s="181"/>
    </row>
    <row r="195" spans="2:7" s="77" customFormat="1" ht="197" customHeight="1">
      <c r="B195" s="127">
        <f>MAX($A$176:B194)+1</f>
        <v>5</v>
      </c>
      <c r="C195" s="92" t="s">
        <v>980</v>
      </c>
      <c r="D195" s="63"/>
      <c r="E195" s="64"/>
      <c r="F195" s="218"/>
      <c r="G195" s="181"/>
    </row>
    <row r="196" spans="2:7" s="77" customFormat="1" ht="28">
      <c r="B196" s="91" t="s">
        <v>227</v>
      </c>
      <c r="C196" s="92" t="s">
        <v>981</v>
      </c>
      <c r="D196" s="63" t="s">
        <v>74</v>
      </c>
      <c r="E196" s="64">
        <v>35</v>
      </c>
      <c r="F196" s="173">
        <v>0</v>
      </c>
      <c r="G196" s="181">
        <f>E196*F196</f>
        <v>0</v>
      </c>
    </row>
    <row r="197" spans="2:7" s="77" customFormat="1" ht="28">
      <c r="B197" s="91" t="s">
        <v>231</v>
      </c>
      <c r="C197" s="92" t="s">
        <v>982</v>
      </c>
      <c r="D197" s="63" t="s">
        <v>74</v>
      </c>
      <c r="E197" s="64">
        <v>27</v>
      </c>
      <c r="F197" s="173">
        <v>0</v>
      </c>
      <c r="G197" s="181">
        <f>E197*F197</f>
        <v>0</v>
      </c>
    </row>
    <row r="198" spans="2:7" s="77" customFormat="1" ht="13">
      <c r="B198" s="73"/>
      <c r="C198" s="92"/>
      <c r="D198" s="63"/>
      <c r="E198" s="64"/>
      <c r="F198" s="218"/>
      <c r="G198" s="181"/>
    </row>
    <row r="199" spans="2:7" s="77" customFormat="1" ht="224" customHeight="1">
      <c r="B199" s="127">
        <f>MAX($A$176:B198)+1</f>
        <v>6</v>
      </c>
      <c r="C199" s="92" t="s">
        <v>1593</v>
      </c>
      <c r="D199" s="63" t="s">
        <v>1</v>
      </c>
      <c r="E199" s="64">
        <v>6</v>
      </c>
      <c r="F199" s="173">
        <v>0</v>
      </c>
      <c r="G199" s="181">
        <f>E199*F199</f>
        <v>0</v>
      </c>
    </row>
    <row r="200" spans="2:7" s="77" customFormat="1" ht="13">
      <c r="B200" s="73"/>
      <c r="C200" s="92"/>
      <c r="D200" s="63"/>
      <c r="E200" s="64"/>
      <c r="F200" s="218"/>
      <c r="G200" s="181"/>
    </row>
    <row r="201" spans="2:7" s="77" customFormat="1" ht="70">
      <c r="B201" s="127">
        <f>MAX($A$176:B200)+1</f>
        <v>7</v>
      </c>
      <c r="C201" s="92" t="s">
        <v>983</v>
      </c>
      <c r="D201" s="63" t="s">
        <v>1</v>
      </c>
      <c r="E201" s="64">
        <v>7</v>
      </c>
      <c r="F201" s="173">
        <v>0</v>
      </c>
      <c r="G201" s="181">
        <f>E201*F201</f>
        <v>0</v>
      </c>
    </row>
    <row r="202" spans="2:7" s="77" customFormat="1" ht="13">
      <c r="B202" s="73"/>
      <c r="C202" s="92"/>
      <c r="D202" s="63"/>
      <c r="E202" s="64"/>
      <c r="F202" s="218"/>
      <c r="G202" s="181"/>
    </row>
    <row r="203" spans="2:7" s="77" customFormat="1" ht="70">
      <c r="B203" s="127">
        <f>MAX($A$176:B202)+1</f>
        <v>8</v>
      </c>
      <c r="C203" s="92" t="s">
        <v>984</v>
      </c>
      <c r="D203" s="63" t="s">
        <v>1</v>
      </c>
      <c r="E203" s="64">
        <v>14</v>
      </c>
      <c r="F203" s="173">
        <v>0</v>
      </c>
      <c r="G203" s="181">
        <f>E203*F203</f>
        <v>0</v>
      </c>
    </row>
    <row r="204" spans="2:7" s="77" customFormat="1" ht="13">
      <c r="B204" s="73"/>
      <c r="C204" s="92"/>
      <c r="D204" s="63"/>
      <c r="E204" s="64"/>
      <c r="F204" s="218"/>
      <c r="G204" s="181"/>
    </row>
    <row r="205" spans="2:7" s="77" customFormat="1" ht="70">
      <c r="B205" s="127">
        <f>MAX($A$176:B204)+1</f>
        <v>9</v>
      </c>
      <c r="C205" s="92" t="s">
        <v>985</v>
      </c>
      <c r="D205" s="63" t="s">
        <v>1</v>
      </c>
      <c r="E205" s="64">
        <v>16</v>
      </c>
      <c r="F205" s="173">
        <v>0</v>
      </c>
      <c r="G205" s="181">
        <f>E205*F205</f>
        <v>0</v>
      </c>
    </row>
    <row r="206" spans="2:7" s="77" customFormat="1" ht="13">
      <c r="B206" s="73"/>
      <c r="C206" s="92"/>
      <c r="D206" s="63"/>
      <c r="E206" s="64"/>
      <c r="F206" s="218"/>
      <c r="G206" s="181"/>
    </row>
    <row r="207" spans="2:7" s="77" customFormat="1" ht="112">
      <c r="B207" s="127">
        <f>MAX($A$176:B206)+1</f>
        <v>10</v>
      </c>
      <c r="C207" s="92" t="s">
        <v>986</v>
      </c>
      <c r="D207" s="63" t="s">
        <v>1</v>
      </c>
      <c r="E207" s="64">
        <v>12</v>
      </c>
      <c r="F207" s="173">
        <v>0</v>
      </c>
      <c r="G207" s="181">
        <f>E207*F207</f>
        <v>0</v>
      </c>
    </row>
    <row r="208" spans="2:7" s="77" customFormat="1" ht="13">
      <c r="B208" s="73"/>
      <c r="C208" s="92"/>
      <c r="D208" s="63"/>
      <c r="E208" s="64"/>
      <c r="F208" s="218"/>
      <c r="G208" s="181"/>
    </row>
    <row r="209" spans="2:7" s="77" customFormat="1" ht="126">
      <c r="B209" s="127">
        <f>MAX($A$176:B208)+1</f>
        <v>11</v>
      </c>
      <c r="C209" s="92" t="s">
        <v>1594</v>
      </c>
      <c r="D209" s="63" t="s">
        <v>1</v>
      </c>
      <c r="E209" s="64">
        <v>2</v>
      </c>
      <c r="F209" s="173">
        <v>0</v>
      </c>
      <c r="G209" s="181">
        <f>F209*E209</f>
        <v>0</v>
      </c>
    </row>
    <row r="210" spans="2:7" s="77" customFormat="1" ht="13">
      <c r="B210" s="73"/>
      <c r="C210" s="92"/>
      <c r="D210" s="63"/>
      <c r="E210" s="64"/>
      <c r="F210" s="218"/>
      <c r="G210" s="181"/>
    </row>
    <row r="211" spans="2:7" s="77" customFormat="1" ht="70">
      <c r="B211" s="127">
        <f>MAX($A$176:B210)+1</f>
        <v>12</v>
      </c>
      <c r="C211" s="92" t="s">
        <v>987</v>
      </c>
      <c r="D211" s="63" t="s">
        <v>1</v>
      </c>
      <c r="E211" s="64">
        <v>24</v>
      </c>
      <c r="F211" s="173">
        <v>0</v>
      </c>
      <c r="G211" s="181">
        <f>E211*F211</f>
        <v>0</v>
      </c>
    </row>
    <row r="212" spans="2:7" s="77" customFormat="1" ht="13">
      <c r="B212" s="73"/>
      <c r="C212" s="92"/>
      <c r="D212" s="63"/>
      <c r="E212" s="64"/>
      <c r="F212" s="218"/>
      <c r="G212" s="181"/>
    </row>
    <row r="213" spans="2:7" s="77" customFormat="1" ht="28">
      <c r="B213" s="127">
        <f>MAX($A$176:B212)+1</f>
        <v>13</v>
      </c>
      <c r="C213" s="92" t="s">
        <v>988</v>
      </c>
      <c r="D213" s="63" t="s">
        <v>1</v>
      </c>
      <c r="E213" s="64">
        <v>12</v>
      </c>
      <c r="F213" s="173">
        <v>0</v>
      </c>
      <c r="G213" s="181">
        <f>E213*F213</f>
        <v>0</v>
      </c>
    </row>
    <row r="214" spans="2:7" s="77" customFormat="1" ht="13">
      <c r="B214" s="73"/>
      <c r="C214" s="92"/>
      <c r="D214" s="63"/>
      <c r="E214" s="64"/>
      <c r="F214" s="218"/>
      <c r="G214" s="181"/>
    </row>
    <row r="215" spans="2:7" s="77" customFormat="1" ht="13">
      <c r="B215" s="69"/>
      <c r="C215" s="59" t="s">
        <v>1030</v>
      </c>
      <c r="D215" s="60"/>
      <c r="E215" s="61"/>
      <c r="F215" s="193"/>
      <c r="G215" s="194">
        <f>SUM(G178:G214)</f>
        <v>0</v>
      </c>
    </row>
    <row r="216" spans="2:7" s="77" customFormat="1" ht="13">
      <c r="B216" s="70"/>
      <c r="C216" s="62"/>
      <c r="D216" s="63"/>
      <c r="E216" s="64"/>
      <c r="F216" s="218"/>
      <c r="G216" s="221"/>
    </row>
    <row r="217" spans="2:7" s="77" customFormat="1" ht="13">
      <c r="B217" s="78"/>
      <c r="F217" s="203"/>
      <c r="G217" s="79"/>
    </row>
    <row r="218" spans="2:7" s="77" customFormat="1" ht="13">
      <c r="B218" s="71" t="s">
        <v>1393</v>
      </c>
      <c r="C218" s="96"/>
      <c r="D218" s="60"/>
      <c r="E218" s="61"/>
      <c r="F218" s="193"/>
      <c r="G218" s="217"/>
    </row>
    <row r="219" spans="2:7" s="77" customFormat="1" ht="13">
      <c r="B219" s="78"/>
      <c r="F219" s="203"/>
      <c r="G219" s="79"/>
    </row>
    <row r="220" spans="2:7" s="77" customFormat="1" ht="13">
      <c r="B220" s="73" t="s">
        <v>989</v>
      </c>
      <c r="C220" s="92"/>
      <c r="D220" s="63"/>
      <c r="E220" s="64"/>
      <c r="F220" s="203"/>
      <c r="G220" s="79"/>
    </row>
    <row r="221" spans="2:7" s="77" customFormat="1" ht="13">
      <c r="B221" s="73"/>
      <c r="C221" s="92"/>
      <c r="D221" s="63"/>
      <c r="E221" s="64"/>
      <c r="F221" s="203"/>
      <c r="G221" s="79"/>
    </row>
    <row r="222" spans="2:7" s="77" customFormat="1" ht="84">
      <c r="B222" s="126">
        <f>MAX($A$217:B221)+1</f>
        <v>1</v>
      </c>
      <c r="C222" s="92" t="s">
        <v>990</v>
      </c>
      <c r="D222" s="63" t="s">
        <v>1</v>
      </c>
      <c r="E222" s="64">
        <v>1</v>
      </c>
      <c r="F222" s="173">
        <v>0</v>
      </c>
      <c r="G222" s="181">
        <f>F222*E222</f>
        <v>0</v>
      </c>
    </row>
    <row r="223" spans="2:7" s="77" customFormat="1" ht="13">
      <c r="B223" s="73"/>
      <c r="C223" s="92"/>
      <c r="D223" s="63"/>
      <c r="E223" s="64"/>
      <c r="F223" s="203"/>
      <c r="G223" s="79"/>
    </row>
    <row r="224" spans="2:7" s="77" customFormat="1" ht="98">
      <c r="B224" s="126">
        <f>MAX($A$217:B223)+1</f>
        <v>2</v>
      </c>
      <c r="C224" s="92" t="s">
        <v>991</v>
      </c>
      <c r="D224" s="63" t="s">
        <v>1</v>
      </c>
      <c r="E224" s="64">
        <v>1</v>
      </c>
      <c r="F224" s="173">
        <v>0</v>
      </c>
      <c r="G224" s="181">
        <f>F224*E224</f>
        <v>0</v>
      </c>
    </row>
    <row r="225" spans="2:7" s="77" customFormat="1" ht="13">
      <c r="B225" s="73"/>
      <c r="C225" s="92"/>
      <c r="D225" s="63"/>
      <c r="E225" s="64"/>
      <c r="F225" s="203"/>
      <c r="G225" s="79"/>
    </row>
    <row r="226" spans="2:7" s="77" customFormat="1" ht="42">
      <c r="B226" s="126">
        <f>MAX($A$217:B225)+1</f>
        <v>3</v>
      </c>
      <c r="C226" s="92" t="s">
        <v>1596</v>
      </c>
      <c r="F226" s="203"/>
      <c r="G226" s="79"/>
    </row>
    <row r="227" spans="2:7" s="77" customFormat="1">
      <c r="B227" s="126" t="s">
        <v>227</v>
      </c>
      <c r="C227" s="92" t="s">
        <v>1595</v>
      </c>
      <c r="D227" s="63" t="s">
        <v>1</v>
      </c>
      <c r="E227" s="64">
        <v>4</v>
      </c>
      <c r="F227" s="173">
        <v>0</v>
      </c>
      <c r="G227" s="181">
        <f>F227*E227</f>
        <v>0</v>
      </c>
    </row>
    <row r="228" spans="2:7" s="77" customFormat="1">
      <c r="B228" s="91" t="s">
        <v>231</v>
      </c>
      <c r="C228" s="92" t="s">
        <v>1555</v>
      </c>
      <c r="D228" s="63" t="s">
        <v>1</v>
      </c>
      <c r="E228" s="64">
        <v>8</v>
      </c>
      <c r="F228" s="173">
        <v>0</v>
      </c>
      <c r="G228" s="181">
        <f>F228*E228</f>
        <v>0</v>
      </c>
    </row>
    <row r="229" spans="2:7" s="77" customFormat="1" ht="13">
      <c r="B229" s="73"/>
      <c r="C229" s="92"/>
      <c r="D229" s="63"/>
      <c r="E229" s="64"/>
      <c r="F229" s="203"/>
      <c r="G229" s="79"/>
    </row>
    <row r="230" spans="2:7" s="77" customFormat="1" ht="42">
      <c r="B230" s="126">
        <f>MAX($A$217:B229)+1</f>
        <v>4</v>
      </c>
      <c r="C230" s="92" t="s">
        <v>992</v>
      </c>
      <c r="D230" s="63" t="s">
        <v>1</v>
      </c>
      <c r="E230" s="64">
        <v>1</v>
      </c>
      <c r="F230" s="173">
        <v>0</v>
      </c>
      <c r="G230" s="181">
        <f>F230*E230</f>
        <v>0</v>
      </c>
    </row>
    <row r="231" spans="2:7" s="77" customFormat="1" ht="13">
      <c r="B231" s="73"/>
      <c r="C231" s="92"/>
      <c r="D231" s="63"/>
      <c r="E231" s="64"/>
      <c r="F231" s="203"/>
      <c r="G231" s="79"/>
    </row>
    <row r="232" spans="2:7" s="77" customFormat="1" ht="28">
      <c r="B232" s="126">
        <f>MAX($A$217:B231)+1</f>
        <v>5</v>
      </c>
      <c r="C232" s="92" t="s">
        <v>1597</v>
      </c>
      <c r="F232" s="203"/>
      <c r="G232" s="79"/>
    </row>
    <row r="233" spans="2:7" s="77" customFormat="1">
      <c r="B233" s="126" t="s">
        <v>227</v>
      </c>
      <c r="C233" s="92" t="s">
        <v>1595</v>
      </c>
      <c r="D233" s="63" t="s">
        <v>1</v>
      </c>
      <c r="E233" s="64">
        <v>3</v>
      </c>
      <c r="F233" s="173">
        <v>0</v>
      </c>
      <c r="G233" s="181">
        <f>F233*E233</f>
        <v>0</v>
      </c>
    </row>
    <row r="234" spans="2:7" s="77" customFormat="1">
      <c r="B234" s="91" t="s">
        <v>231</v>
      </c>
      <c r="C234" s="92" t="s">
        <v>1555</v>
      </c>
      <c r="D234" s="63" t="s">
        <v>1</v>
      </c>
      <c r="E234" s="64">
        <v>1</v>
      </c>
      <c r="F234" s="173">
        <v>0</v>
      </c>
      <c r="G234" s="181">
        <f>F234*E234</f>
        <v>0</v>
      </c>
    </row>
    <row r="235" spans="2:7" s="77" customFormat="1" ht="13">
      <c r="B235" s="73"/>
      <c r="C235" s="92"/>
      <c r="D235" s="63"/>
      <c r="E235" s="64"/>
      <c r="F235" s="203"/>
      <c r="G235" s="79"/>
    </row>
    <row r="236" spans="2:7" s="77" customFormat="1" ht="96" customHeight="1">
      <c r="B236" s="126">
        <f>MAX($A$217:B235)+1</f>
        <v>6</v>
      </c>
      <c r="C236" s="92" t="s">
        <v>993</v>
      </c>
      <c r="D236" s="63" t="s">
        <v>1</v>
      </c>
      <c r="E236" s="64">
        <v>2</v>
      </c>
      <c r="F236" s="173">
        <v>0</v>
      </c>
      <c r="G236" s="181">
        <f>F236*E236</f>
        <v>0</v>
      </c>
    </row>
    <row r="237" spans="2:7" s="77" customFormat="1" ht="13">
      <c r="B237" s="73"/>
      <c r="C237" s="92"/>
      <c r="D237" s="63"/>
      <c r="E237" s="64"/>
      <c r="F237" s="203"/>
      <c r="G237" s="79"/>
    </row>
    <row r="238" spans="2:7" s="77" customFormat="1" ht="28">
      <c r="B238" s="126">
        <f>MAX($A$217:B237)+1</f>
        <v>7</v>
      </c>
      <c r="C238" s="92" t="s">
        <v>994</v>
      </c>
      <c r="D238" s="63" t="s">
        <v>1</v>
      </c>
      <c r="E238" s="64">
        <v>2</v>
      </c>
      <c r="F238" s="173">
        <v>0</v>
      </c>
      <c r="G238" s="181">
        <f>F238*E238</f>
        <v>0</v>
      </c>
    </row>
    <row r="239" spans="2:7" s="77" customFormat="1" ht="13">
      <c r="B239" s="73"/>
      <c r="C239" s="92"/>
      <c r="D239" s="63"/>
      <c r="E239" s="64"/>
      <c r="F239" s="203"/>
      <c r="G239" s="79"/>
    </row>
    <row r="240" spans="2:7" s="77" customFormat="1" ht="56">
      <c r="B240" s="126">
        <f>MAX($A$217:B239)+1</f>
        <v>8</v>
      </c>
      <c r="C240" s="92" t="s">
        <v>995</v>
      </c>
      <c r="D240" s="63" t="s">
        <v>1</v>
      </c>
      <c r="E240" s="64">
        <v>1</v>
      </c>
      <c r="F240" s="173">
        <v>0</v>
      </c>
      <c r="G240" s="181">
        <f>F240*E240</f>
        <v>0</v>
      </c>
    </row>
    <row r="241" spans="2:7" s="77" customFormat="1" ht="13">
      <c r="B241" s="73"/>
      <c r="C241" s="92"/>
      <c r="D241" s="63"/>
      <c r="E241" s="64"/>
      <c r="F241" s="203"/>
      <c r="G241" s="79"/>
    </row>
    <row r="242" spans="2:7" s="77" customFormat="1" ht="140">
      <c r="B242" s="126">
        <f>MAX($A$217:B241)+1</f>
        <v>9</v>
      </c>
      <c r="C242" s="92" t="s">
        <v>996</v>
      </c>
      <c r="D242" s="63" t="s">
        <v>1</v>
      </c>
      <c r="E242" s="64">
        <v>1</v>
      </c>
      <c r="F242" s="173">
        <v>0</v>
      </c>
      <c r="G242" s="181">
        <f>F242*E242</f>
        <v>0</v>
      </c>
    </row>
    <row r="243" spans="2:7" s="77" customFormat="1" ht="13">
      <c r="B243" s="73"/>
      <c r="C243" s="92"/>
      <c r="D243" s="63"/>
      <c r="E243" s="64"/>
      <c r="F243" s="203"/>
      <c r="G243" s="79"/>
    </row>
    <row r="244" spans="2:7" s="77" customFormat="1" ht="84">
      <c r="B244" s="126">
        <f>MAX($A$217:B243)+1</f>
        <v>10</v>
      </c>
      <c r="C244" s="92" t="s">
        <v>1599</v>
      </c>
      <c r="F244" s="203"/>
      <c r="G244" s="79"/>
    </row>
    <row r="245" spans="2:7" s="77" customFormat="1">
      <c r="B245" s="126" t="s">
        <v>227</v>
      </c>
      <c r="C245" s="92" t="s">
        <v>1598</v>
      </c>
      <c r="D245" s="63" t="s">
        <v>0</v>
      </c>
      <c r="E245" s="64">
        <v>25</v>
      </c>
      <c r="F245" s="173">
        <v>0</v>
      </c>
      <c r="G245" s="181">
        <f>F245*E245</f>
        <v>0</v>
      </c>
    </row>
    <row r="246" spans="2:7" s="77" customFormat="1">
      <c r="B246" s="91" t="s">
        <v>231</v>
      </c>
      <c r="C246" s="92" t="s">
        <v>1600</v>
      </c>
      <c r="D246" s="63" t="s">
        <v>0</v>
      </c>
      <c r="E246" s="64">
        <v>27</v>
      </c>
      <c r="F246" s="173">
        <v>0</v>
      </c>
      <c r="G246" s="181">
        <f>F246*E246</f>
        <v>0</v>
      </c>
    </row>
    <row r="247" spans="2:7" s="77" customFormat="1">
      <c r="B247" s="91" t="s">
        <v>232</v>
      </c>
      <c r="C247" s="92" t="s">
        <v>1602</v>
      </c>
      <c r="D247" s="63" t="s">
        <v>0</v>
      </c>
      <c r="E247" s="64">
        <v>11</v>
      </c>
      <c r="F247" s="173">
        <v>0</v>
      </c>
      <c r="G247" s="181">
        <f>F247*E247</f>
        <v>0</v>
      </c>
    </row>
    <row r="248" spans="2:7" s="77" customFormat="1">
      <c r="B248" s="91" t="s">
        <v>250</v>
      </c>
      <c r="C248" s="92" t="s">
        <v>1601</v>
      </c>
      <c r="D248" s="63" t="s">
        <v>0</v>
      </c>
      <c r="E248" s="64">
        <v>60</v>
      </c>
      <c r="F248" s="173">
        <v>0</v>
      </c>
      <c r="G248" s="181">
        <f>F248*E248</f>
        <v>0</v>
      </c>
    </row>
    <row r="249" spans="2:7" s="77" customFormat="1" ht="13">
      <c r="B249" s="73"/>
      <c r="C249" s="92"/>
      <c r="D249" s="63"/>
      <c r="E249" s="64"/>
      <c r="F249" s="203"/>
      <c r="G249" s="79"/>
    </row>
    <row r="250" spans="2:7" s="77" customFormat="1" ht="70">
      <c r="B250" s="126">
        <f>MAX($A$217:B249)+1</f>
        <v>11</v>
      </c>
      <c r="C250" s="92" t="s">
        <v>1603</v>
      </c>
      <c r="F250" s="203"/>
      <c r="G250" s="79"/>
    </row>
    <row r="251" spans="2:7" s="77" customFormat="1">
      <c r="B251" s="126" t="s">
        <v>227</v>
      </c>
      <c r="C251" s="92" t="s">
        <v>1598</v>
      </c>
      <c r="D251" s="63" t="s">
        <v>0</v>
      </c>
      <c r="E251" s="64">
        <v>75</v>
      </c>
      <c r="F251" s="173">
        <v>0</v>
      </c>
      <c r="G251" s="181">
        <f>F251*E251</f>
        <v>0</v>
      </c>
    </row>
    <row r="252" spans="2:7" s="77" customFormat="1">
      <c r="B252" s="91" t="s">
        <v>231</v>
      </c>
      <c r="C252" s="92" t="s">
        <v>1600</v>
      </c>
      <c r="D252" s="63" t="s">
        <v>0</v>
      </c>
      <c r="E252" s="64">
        <v>55</v>
      </c>
      <c r="F252" s="173">
        <v>0</v>
      </c>
      <c r="G252" s="181">
        <f>F252*E252</f>
        <v>0</v>
      </c>
    </row>
    <row r="253" spans="2:7" s="77" customFormat="1">
      <c r="B253" s="91" t="s">
        <v>232</v>
      </c>
      <c r="C253" s="92" t="s">
        <v>1602</v>
      </c>
      <c r="D253" s="63" t="s">
        <v>0</v>
      </c>
      <c r="E253" s="64">
        <v>11</v>
      </c>
      <c r="F253" s="173">
        <v>0</v>
      </c>
      <c r="G253" s="181">
        <f>F253*E253</f>
        <v>0</v>
      </c>
    </row>
    <row r="254" spans="2:7" s="77" customFormat="1">
      <c r="B254" s="91" t="s">
        <v>250</v>
      </c>
      <c r="C254" s="92" t="s">
        <v>1601</v>
      </c>
      <c r="D254" s="63" t="s">
        <v>0</v>
      </c>
      <c r="E254" s="64">
        <v>7</v>
      </c>
      <c r="F254" s="173">
        <v>0</v>
      </c>
      <c r="G254" s="181">
        <f>F254*E254</f>
        <v>0</v>
      </c>
    </row>
    <row r="255" spans="2:7" s="77" customFormat="1" ht="13">
      <c r="B255" s="73"/>
      <c r="C255" s="92"/>
      <c r="D255" s="63"/>
      <c r="E255" s="64"/>
      <c r="F255" s="203"/>
      <c r="G255" s="79"/>
    </row>
    <row r="256" spans="2:7" s="77" customFormat="1" ht="84">
      <c r="B256" s="126">
        <f>MAX($A$217:B255)+1</f>
        <v>12</v>
      </c>
      <c r="C256" s="92" t="s">
        <v>963</v>
      </c>
      <c r="D256" s="63"/>
      <c r="E256" s="64"/>
      <c r="F256" s="218"/>
      <c r="G256" s="181"/>
    </row>
    <row r="257" spans="2:7" s="77" customFormat="1">
      <c r="B257" s="126" t="s">
        <v>227</v>
      </c>
      <c r="C257" s="92" t="s">
        <v>997</v>
      </c>
      <c r="D257" s="63" t="s">
        <v>0</v>
      </c>
      <c r="E257" s="64">
        <v>75</v>
      </c>
      <c r="F257" s="173">
        <v>0</v>
      </c>
      <c r="G257" s="181">
        <f>F257*E257</f>
        <v>0</v>
      </c>
    </row>
    <row r="258" spans="2:7" s="77" customFormat="1">
      <c r="B258" s="132" t="s">
        <v>231</v>
      </c>
      <c r="C258" s="92" t="s">
        <v>998</v>
      </c>
      <c r="D258" s="63" t="s">
        <v>0</v>
      </c>
      <c r="E258" s="64">
        <v>55</v>
      </c>
      <c r="F258" s="173">
        <v>0</v>
      </c>
      <c r="G258" s="181">
        <f>F258*E258</f>
        <v>0</v>
      </c>
    </row>
    <row r="259" spans="2:7" s="77" customFormat="1">
      <c r="B259" s="132" t="s">
        <v>232</v>
      </c>
      <c r="C259" s="92" t="s">
        <v>999</v>
      </c>
      <c r="D259" s="63" t="s">
        <v>0</v>
      </c>
      <c r="E259" s="64">
        <v>11</v>
      </c>
      <c r="F259" s="173">
        <v>0</v>
      </c>
      <c r="G259" s="181">
        <f>F259*E259</f>
        <v>0</v>
      </c>
    </row>
    <row r="260" spans="2:7" s="77" customFormat="1">
      <c r="B260" s="132" t="s">
        <v>250</v>
      </c>
      <c r="C260" s="92" t="s">
        <v>1000</v>
      </c>
      <c r="D260" s="63" t="s">
        <v>0</v>
      </c>
      <c r="E260" s="64">
        <v>7</v>
      </c>
      <c r="F260" s="173">
        <v>0</v>
      </c>
      <c r="G260" s="181">
        <f>F260*E260</f>
        <v>0</v>
      </c>
    </row>
    <row r="261" spans="2:7" s="77" customFormat="1" ht="13">
      <c r="B261" s="73"/>
      <c r="C261" s="92"/>
      <c r="D261" s="63"/>
      <c r="E261" s="64"/>
      <c r="F261" s="218"/>
      <c r="G261" s="181"/>
    </row>
    <row r="262" spans="2:7" s="77" customFormat="1" ht="72" customHeight="1">
      <c r="B262" s="126">
        <f>MAX($A$217:B260)+1</f>
        <v>13</v>
      </c>
      <c r="C262" s="92" t="s">
        <v>1479</v>
      </c>
      <c r="D262" s="63" t="s">
        <v>104</v>
      </c>
      <c r="E262" s="64">
        <v>2</v>
      </c>
      <c r="F262" s="173">
        <v>0</v>
      </c>
      <c r="G262" s="181">
        <f>F262*E262</f>
        <v>0</v>
      </c>
    </row>
    <row r="263" spans="2:7" s="77" customFormat="1" ht="13">
      <c r="B263" s="73"/>
      <c r="C263" s="92"/>
      <c r="D263" s="63"/>
      <c r="E263" s="64"/>
      <c r="F263" s="203"/>
      <c r="G263" s="79"/>
    </row>
    <row r="264" spans="2:7" s="77" customFormat="1" ht="13">
      <c r="B264" s="73" t="s">
        <v>1001</v>
      </c>
      <c r="C264" s="92"/>
      <c r="D264" s="63"/>
      <c r="E264" s="64"/>
      <c r="F264" s="203"/>
      <c r="G264" s="79"/>
    </row>
    <row r="265" spans="2:7" s="77" customFormat="1" ht="13">
      <c r="B265" s="73"/>
      <c r="C265" s="92"/>
      <c r="D265" s="63"/>
      <c r="E265" s="64"/>
      <c r="F265" s="203"/>
      <c r="G265" s="79"/>
    </row>
    <row r="266" spans="2:7" s="77" customFormat="1">
      <c r="B266" s="126">
        <f>MAX($A$217:B265)+1</f>
        <v>14</v>
      </c>
      <c r="C266" s="92" t="s">
        <v>1002</v>
      </c>
      <c r="D266" s="63" t="s">
        <v>136</v>
      </c>
      <c r="E266" s="64">
        <v>1</v>
      </c>
      <c r="F266" s="173">
        <v>0</v>
      </c>
      <c r="G266" s="181">
        <f>F266*E266</f>
        <v>0</v>
      </c>
    </row>
    <row r="267" spans="2:7" s="77" customFormat="1" ht="77" customHeight="1">
      <c r="B267" s="73"/>
      <c r="C267" s="92" t="s">
        <v>1003</v>
      </c>
      <c r="D267" s="63"/>
      <c r="E267" s="64"/>
      <c r="F267" s="203"/>
      <c r="G267" s="79"/>
    </row>
    <row r="268" spans="2:7" s="77" customFormat="1" ht="59" customHeight="1">
      <c r="B268" s="73"/>
      <c r="C268" s="92" t="s">
        <v>1004</v>
      </c>
      <c r="F268" s="203"/>
      <c r="G268" s="79"/>
    </row>
    <row r="269" spans="2:7" s="77" customFormat="1" ht="13">
      <c r="B269" s="73"/>
      <c r="C269" s="92"/>
      <c r="D269" s="63"/>
      <c r="E269" s="64"/>
      <c r="F269" s="203"/>
      <c r="G269" s="79"/>
    </row>
    <row r="270" spans="2:7" s="77" customFormat="1">
      <c r="B270" s="126">
        <f>MAX($A$217:B269)+1</f>
        <v>15</v>
      </c>
      <c r="C270" s="92" t="s">
        <v>1005</v>
      </c>
      <c r="D270" s="63" t="s">
        <v>136</v>
      </c>
      <c r="E270" s="64">
        <v>1</v>
      </c>
      <c r="F270" s="173">
        <v>0</v>
      </c>
      <c r="G270" s="181">
        <f>F270*E270</f>
        <v>0</v>
      </c>
    </row>
    <row r="271" spans="2:7" s="77" customFormat="1" ht="98">
      <c r="B271" s="73"/>
      <c r="C271" s="92" t="s">
        <v>1006</v>
      </c>
      <c r="D271" s="63"/>
      <c r="E271" s="64"/>
      <c r="F271" s="203"/>
      <c r="G271" s="79"/>
    </row>
    <row r="272" spans="2:7" s="77" customFormat="1" ht="57" customHeight="1">
      <c r="B272" s="73"/>
      <c r="C272" s="92" t="s">
        <v>1007</v>
      </c>
      <c r="F272" s="203"/>
      <c r="G272" s="79"/>
    </row>
    <row r="273" spans="2:7" s="77" customFormat="1" ht="13">
      <c r="B273" s="73"/>
      <c r="C273" s="92"/>
      <c r="D273" s="63"/>
      <c r="E273" s="64"/>
      <c r="F273" s="203"/>
      <c r="G273" s="79"/>
    </row>
    <row r="274" spans="2:7" s="77" customFormat="1">
      <c r="B274" s="126">
        <f>MAX($A$217:B273)+1</f>
        <v>16</v>
      </c>
      <c r="C274" s="92" t="s">
        <v>1008</v>
      </c>
      <c r="D274" s="63" t="s">
        <v>136</v>
      </c>
      <c r="E274" s="64">
        <v>1</v>
      </c>
      <c r="F274" s="173">
        <v>0</v>
      </c>
      <c r="G274" s="181">
        <f>F274*E274</f>
        <v>0</v>
      </c>
    </row>
    <row r="275" spans="2:7" s="77" customFormat="1" ht="56">
      <c r="B275" s="73"/>
      <c r="C275" s="92" t="s">
        <v>1009</v>
      </c>
      <c r="D275" s="63"/>
      <c r="E275" s="64"/>
      <c r="F275" s="203"/>
      <c r="G275" s="79"/>
    </row>
    <row r="276" spans="2:7" s="77" customFormat="1" ht="98">
      <c r="B276" s="73"/>
      <c r="C276" s="92" t="s">
        <v>1010</v>
      </c>
      <c r="F276" s="203"/>
      <c r="G276" s="79"/>
    </row>
    <row r="277" spans="2:7" s="77" customFormat="1" ht="13">
      <c r="B277" s="73"/>
      <c r="C277" s="92"/>
      <c r="D277" s="63"/>
      <c r="E277" s="64"/>
      <c r="F277" s="203"/>
      <c r="G277" s="79"/>
    </row>
    <row r="278" spans="2:7" s="77" customFormat="1">
      <c r="B278" s="126">
        <f>MAX($A$217:B277)+1</f>
        <v>17</v>
      </c>
      <c r="C278" s="92" t="s">
        <v>1011</v>
      </c>
      <c r="D278" s="63" t="s">
        <v>136</v>
      </c>
      <c r="E278" s="64">
        <v>3</v>
      </c>
      <c r="F278" s="173">
        <v>0</v>
      </c>
      <c r="G278" s="181">
        <f>F278*E278</f>
        <v>0</v>
      </c>
    </row>
    <row r="279" spans="2:7" s="77" customFormat="1" ht="84">
      <c r="B279" s="73"/>
      <c r="C279" s="92" t="s">
        <v>1012</v>
      </c>
      <c r="D279" s="63"/>
      <c r="E279" s="64"/>
      <c r="F279" s="203"/>
      <c r="G279" s="79"/>
    </row>
    <row r="280" spans="2:7" s="77" customFormat="1" ht="70">
      <c r="B280" s="73"/>
      <c r="C280" s="92" t="s">
        <v>1004</v>
      </c>
      <c r="F280" s="203"/>
      <c r="G280" s="79"/>
    </row>
    <row r="281" spans="2:7" s="77" customFormat="1" ht="13">
      <c r="B281" s="73"/>
      <c r="C281" s="92"/>
      <c r="D281" s="63"/>
      <c r="E281" s="64"/>
      <c r="F281" s="203"/>
      <c r="G281" s="79"/>
    </row>
    <row r="282" spans="2:7" s="77" customFormat="1">
      <c r="B282" s="126">
        <f>MAX($A$217:B281)+1</f>
        <v>18</v>
      </c>
      <c r="C282" s="92" t="s">
        <v>1013</v>
      </c>
      <c r="D282" s="63" t="s">
        <v>136</v>
      </c>
      <c r="E282" s="64">
        <v>3</v>
      </c>
      <c r="F282" s="173">
        <v>0</v>
      </c>
      <c r="G282" s="181">
        <f>F282*E282</f>
        <v>0</v>
      </c>
    </row>
    <row r="283" spans="2:7" s="77" customFormat="1" ht="98">
      <c r="B283" s="73"/>
      <c r="C283" s="92" t="s">
        <v>1014</v>
      </c>
      <c r="D283" s="63"/>
      <c r="E283" s="64"/>
      <c r="F283" s="203"/>
      <c r="G283" s="79"/>
    </row>
    <row r="284" spans="2:7" s="77" customFormat="1" ht="70">
      <c r="B284" s="73"/>
      <c r="C284" s="92" t="s">
        <v>1007</v>
      </c>
      <c r="F284" s="203"/>
      <c r="G284" s="79"/>
    </row>
    <row r="285" spans="2:7" s="77" customFormat="1" ht="13">
      <c r="B285" s="73"/>
      <c r="C285" s="92"/>
      <c r="D285" s="63"/>
      <c r="E285" s="64"/>
      <c r="F285" s="203"/>
      <c r="G285" s="79"/>
    </row>
    <row r="286" spans="2:7" s="77" customFormat="1">
      <c r="B286" s="126">
        <f>MAX($A$217:B285)+1</f>
        <v>19</v>
      </c>
      <c r="C286" s="92" t="s">
        <v>1015</v>
      </c>
      <c r="D286" s="63" t="s">
        <v>136</v>
      </c>
      <c r="E286" s="64">
        <v>4</v>
      </c>
      <c r="F286" s="173">
        <v>0</v>
      </c>
      <c r="G286" s="181">
        <f>F286*E286</f>
        <v>0</v>
      </c>
    </row>
    <row r="287" spans="2:7" s="77" customFormat="1" ht="84">
      <c r="B287" s="73"/>
      <c r="C287" s="92" t="s">
        <v>1016</v>
      </c>
      <c r="D287" s="63"/>
      <c r="E287" s="64"/>
      <c r="F287" s="203"/>
      <c r="G287" s="79"/>
    </row>
    <row r="288" spans="2:7" s="77" customFormat="1" ht="70">
      <c r="B288" s="73"/>
      <c r="C288" s="92" t="s">
        <v>1017</v>
      </c>
      <c r="D288" s="63"/>
      <c r="E288" s="64"/>
      <c r="F288" s="203"/>
      <c r="G288" s="79"/>
    </row>
    <row r="289" spans="2:7" s="77" customFormat="1" ht="56" customHeight="1">
      <c r="B289" s="73"/>
      <c r="C289" s="92" t="s">
        <v>1007</v>
      </c>
      <c r="D289" s="63"/>
      <c r="E289" s="64"/>
      <c r="F289" s="203"/>
      <c r="G289" s="79"/>
    </row>
    <row r="290" spans="2:7" s="77" customFormat="1" ht="13">
      <c r="B290" s="73"/>
      <c r="C290" s="92"/>
      <c r="D290" s="63"/>
      <c r="E290" s="64"/>
      <c r="F290" s="203"/>
      <c r="G290" s="79"/>
    </row>
    <row r="291" spans="2:7" s="77" customFormat="1" ht="13">
      <c r="B291" s="73" t="s">
        <v>1018</v>
      </c>
      <c r="C291" s="92"/>
      <c r="D291" s="63"/>
      <c r="E291" s="64"/>
      <c r="F291" s="203"/>
      <c r="G291" s="79"/>
    </row>
    <row r="292" spans="2:7" s="77" customFormat="1" ht="13">
      <c r="B292" s="73"/>
      <c r="C292" s="92"/>
      <c r="D292" s="63"/>
      <c r="E292" s="64"/>
      <c r="F292" s="203"/>
      <c r="G292" s="79"/>
    </row>
    <row r="293" spans="2:7" s="77" customFormat="1" ht="44" customHeight="1">
      <c r="B293" s="126">
        <f>MAX($A$217:B292)+1</f>
        <v>20</v>
      </c>
      <c r="C293" s="92" t="s">
        <v>1467</v>
      </c>
      <c r="D293" s="63" t="s">
        <v>0</v>
      </c>
      <c r="E293" s="64">
        <v>70</v>
      </c>
      <c r="F293" s="173">
        <v>0</v>
      </c>
      <c r="G293" s="181">
        <f>F293*E293</f>
        <v>0</v>
      </c>
    </row>
    <row r="294" spans="2:7" s="77" customFormat="1" ht="13">
      <c r="B294" s="73"/>
      <c r="C294" s="92"/>
      <c r="D294" s="63"/>
      <c r="E294" s="64"/>
      <c r="F294" s="203"/>
      <c r="G294" s="79"/>
    </row>
    <row r="295" spans="2:7" s="77" customFormat="1" ht="63" customHeight="1">
      <c r="B295" s="126">
        <f>MAX($A$217:B294)+1</f>
        <v>21</v>
      </c>
      <c r="C295" s="92" t="s">
        <v>1019</v>
      </c>
      <c r="D295" s="63" t="s">
        <v>0</v>
      </c>
      <c r="E295" s="64">
        <v>20</v>
      </c>
      <c r="F295" s="173">
        <v>0</v>
      </c>
      <c r="G295" s="181">
        <f>F295*E295</f>
        <v>0</v>
      </c>
    </row>
    <row r="296" spans="2:7" s="77" customFormat="1" ht="13">
      <c r="B296" s="73"/>
      <c r="C296" s="92"/>
      <c r="D296" s="63"/>
      <c r="E296" s="64"/>
      <c r="F296" s="203"/>
      <c r="G296" s="79"/>
    </row>
    <row r="297" spans="2:7" s="77" customFormat="1" ht="70" customHeight="1">
      <c r="B297" s="126">
        <f>MAX($A$217:B296)+1</f>
        <v>22</v>
      </c>
      <c r="C297" s="92" t="s">
        <v>1607</v>
      </c>
      <c r="D297" s="63" t="s">
        <v>0</v>
      </c>
      <c r="E297" s="64">
        <v>17</v>
      </c>
      <c r="F297" s="173">
        <v>0</v>
      </c>
      <c r="G297" s="181">
        <f>F297*E297</f>
        <v>0</v>
      </c>
    </row>
    <row r="298" spans="2:7" s="77" customFormat="1" ht="13">
      <c r="B298" s="73"/>
      <c r="C298" s="92"/>
      <c r="D298" s="63"/>
      <c r="E298" s="64"/>
      <c r="F298" s="203"/>
      <c r="G298" s="79"/>
    </row>
    <row r="299" spans="2:7" s="77" customFormat="1" ht="28">
      <c r="B299" s="126">
        <f>MAX($A$217:B298)+1</f>
        <v>23</v>
      </c>
      <c r="C299" s="92" t="s">
        <v>1021</v>
      </c>
      <c r="D299" s="63" t="s">
        <v>1</v>
      </c>
      <c r="E299" s="64">
        <v>2</v>
      </c>
      <c r="F299" s="173">
        <v>0</v>
      </c>
      <c r="G299" s="181">
        <f>F299*E299</f>
        <v>0</v>
      </c>
    </row>
    <row r="300" spans="2:7" s="77" customFormat="1" ht="13">
      <c r="B300" s="73"/>
      <c r="C300" s="92"/>
      <c r="D300" s="63"/>
      <c r="E300" s="64"/>
      <c r="F300" s="203"/>
      <c r="G300" s="79"/>
    </row>
    <row r="301" spans="2:7" s="77" customFormat="1" ht="56">
      <c r="B301" s="126">
        <f>MAX($A$217:B300)+1</f>
        <v>24</v>
      </c>
      <c r="C301" s="92" t="s">
        <v>1022</v>
      </c>
      <c r="D301" s="63" t="s">
        <v>1</v>
      </c>
      <c r="E301" s="64">
        <v>3</v>
      </c>
      <c r="F301" s="173">
        <v>0</v>
      </c>
      <c r="G301" s="181">
        <f>F301*E301</f>
        <v>0</v>
      </c>
    </row>
    <row r="302" spans="2:7" s="77" customFormat="1" ht="13">
      <c r="B302" s="73"/>
      <c r="C302" s="92"/>
      <c r="D302" s="63"/>
      <c r="E302" s="64"/>
      <c r="F302" s="203"/>
      <c r="G302" s="79"/>
    </row>
    <row r="303" spans="2:7" s="77" customFormat="1" ht="56">
      <c r="B303" s="126">
        <f>MAX($A$217:B302)+1</f>
        <v>25</v>
      </c>
      <c r="C303" s="92" t="s">
        <v>1023</v>
      </c>
      <c r="D303" s="63" t="s">
        <v>1</v>
      </c>
      <c r="E303" s="64">
        <v>1</v>
      </c>
      <c r="F303" s="173">
        <v>0</v>
      </c>
      <c r="G303" s="181">
        <f>F303*E303</f>
        <v>0</v>
      </c>
    </row>
    <row r="304" spans="2:7" s="77" customFormat="1" ht="13">
      <c r="B304" s="73"/>
      <c r="C304" s="92"/>
      <c r="D304" s="63"/>
      <c r="E304" s="64"/>
      <c r="F304" s="203"/>
      <c r="G304" s="79"/>
    </row>
    <row r="305" spans="2:7" s="77" customFormat="1" ht="84">
      <c r="B305" s="126">
        <f>MAX($A$217:B304)+1</f>
        <v>26</v>
      </c>
      <c r="C305" s="92" t="s">
        <v>1480</v>
      </c>
      <c r="D305" s="63" t="s">
        <v>104</v>
      </c>
      <c r="E305" s="64">
        <v>6</v>
      </c>
      <c r="F305" s="173">
        <v>0</v>
      </c>
      <c r="G305" s="181">
        <f>F305*E305</f>
        <v>0</v>
      </c>
    </row>
    <row r="306" spans="2:7" s="77" customFormat="1" ht="13">
      <c r="B306" s="99"/>
      <c r="C306" s="92"/>
      <c r="D306" s="63"/>
      <c r="E306" s="64"/>
      <c r="F306" s="203"/>
      <c r="G306" s="79"/>
    </row>
    <row r="307" spans="2:7" s="77" customFormat="1" ht="13">
      <c r="B307" s="69"/>
      <c r="C307" s="59" t="s">
        <v>1031</v>
      </c>
      <c r="D307" s="60"/>
      <c r="E307" s="61"/>
      <c r="F307" s="193"/>
      <c r="G307" s="194">
        <f>SUM(G220:G306)</f>
        <v>0</v>
      </c>
    </row>
    <row r="308" spans="2:7" s="77" customFormat="1" ht="13">
      <c r="B308" s="70"/>
      <c r="C308" s="62"/>
      <c r="D308" s="63"/>
      <c r="E308" s="64"/>
      <c r="F308" s="218"/>
      <c r="G308" s="221"/>
    </row>
    <row r="309" spans="2:7" s="77" customFormat="1" ht="13">
      <c r="B309" s="78"/>
      <c r="F309" s="203"/>
      <c r="G309" s="79"/>
    </row>
    <row r="310" spans="2:7" s="77" customFormat="1" ht="13">
      <c r="B310" s="71" t="s">
        <v>1394</v>
      </c>
      <c r="C310" s="96"/>
      <c r="D310" s="60"/>
      <c r="E310" s="61"/>
      <c r="F310" s="193"/>
      <c r="G310" s="217"/>
    </row>
    <row r="311" spans="2:7" s="77" customFormat="1" ht="13">
      <c r="B311" s="78"/>
      <c r="F311" s="203"/>
      <c r="G311" s="79"/>
    </row>
    <row r="312" spans="2:7" s="77" customFormat="1" ht="28">
      <c r="B312" s="125">
        <f>MAX($A$310:B311)+1</f>
        <v>1</v>
      </c>
      <c r="C312" s="92" t="s">
        <v>1027</v>
      </c>
      <c r="D312" s="63" t="s">
        <v>1</v>
      </c>
      <c r="E312" s="64">
        <v>1</v>
      </c>
      <c r="F312" s="173">
        <v>0</v>
      </c>
      <c r="G312" s="181">
        <f>F312*E312</f>
        <v>0</v>
      </c>
    </row>
    <row r="313" spans="2:7" s="77" customFormat="1" ht="13">
      <c r="B313" s="73"/>
      <c r="C313" s="92"/>
      <c r="D313" s="63"/>
      <c r="E313" s="64"/>
      <c r="F313" s="218"/>
      <c r="G313" s="181"/>
    </row>
    <row r="314" spans="2:7" s="77" customFormat="1" ht="70">
      <c r="B314" s="125">
        <f>MAX($A$310:B313)+1</f>
        <v>2</v>
      </c>
      <c r="C314" s="92" t="s">
        <v>1028</v>
      </c>
      <c r="D314" s="63" t="s">
        <v>1</v>
      </c>
      <c r="E314" s="64">
        <v>1</v>
      </c>
      <c r="F314" s="173">
        <v>0</v>
      </c>
      <c r="G314" s="181">
        <f>F314*E314</f>
        <v>0</v>
      </c>
    </row>
    <row r="315" spans="2:7" s="77" customFormat="1" ht="13">
      <c r="B315" s="98"/>
      <c r="C315" s="92"/>
      <c r="D315" s="63"/>
      <c r="E315" s="64"/>
      <c r="F315" s="218"/>
      <c r="G315" s="181"/>
    </row>
    <row r="316" spans="2:7" s="77" customFormat="1" ht="42">
      <c r="B316" s="125">
        <f>MAX($A$310:B315)+1</f>
        <v>3</v>
      </c>
      <c r="C316" s="92" t="s">
        <v>1024</v>
      </c>
      <c r="D316" s="63" t="s">
        <v>1</v>
      </c>
      <c r="E316" s="64">
        <v>1</v>
      </c>
      <c r="F316" s="173">
        <v>0</v>
      </c>
      <c r="G316" s="181">
        <f>F316*E316</f>
        <v>0</v>
      </c>
    </row>
    <row r="317" spans="2:7" s="77" customFormat="1" ht="13">
      <c r="B317" s="73"/>
      <c r="C317" s="92"/>
      <c r="D317" s="63"/>
      <c r="E317" s="64"/>
      <c r="F317" s="203"/>
      <c r="G317" s="79"/>
    </row>
    <row r="318" spans="2:7" s="77" customFormat="1" ht="42">
      <c r="B318" s="125">
        <f>MAX($A$310:B317)+1</f>
        <v>4</v>
      </c>
      <c r="C318" s="92" t="s">
        <v>1604</v>
      </c>
      <c r="D318" s="63" t="s">
        <v>1</v>
      </c>
      <c r="E318" s="64">
        <v>1</v>
      </c>
      <c r="F318" s="173">
        <v>0</v>
      </c>
      <c r="G318" s="181">
        <f>F318*E318</f>
        <v>0</v>
      </c>
    </row>
    <row r="319" spans="2:7" s="77" customFormat="1" ht="13">
      <c r="B319" s="73"/>
      <c r="C319" s="92"/>
      <c r="D319" s="63"/>
      <c r="E319" s="64"/>
      <c r="F319" s="203"/>
      <c r="G319" s="79"/>
    </row>
    <row r="320" spans="2:7" s="77" customFormat="1">
      <c r="B320" s="125">
        <f>MAX($A$310:B319)+1</f>
        <v>5</v>
      </c>
      <c r="C320" s="92" t="s">
        <v>1025</v>
      </c>
      <c r="D320" s="63" t="s">
        <v>1</v>
      </c>
      <c r="E320" s="64">
        <v>1</v>
      </c>
      <c r="F320" s="173">
        <v>0</v>
      </c>
      <c r="G320" s="181">
        <f>F320*E320</f>
        <v>0</v>
      </c>
    </row>
    <row r="321" spans="1:7" s="77" customFormat="1" ht="13">
      <c r="B321" s="73"/>
      <c r="C321" s="92"/>
      <c r="D321" s="63"/>
      <c r="E321" s="64"/>
      <c r="F321" s="203"/>
      <c r="G321" s="79"/>
    </row>
    <row r="322" spans="1:7" s="77" customFormat="1">
      <c r="B322" s="125">
        <f>MAX($A$310:B321)+1</f>
        <v>6</v>
      </c>
      <c r="C322" s="92" t="s">
        <v>1026</v>
      </c>
      <c r="D322" s="63" t="s">
        <v>1</v>
      </c>
      <c r="E322" s="64">
        <v>1</v>
      </c>
      <c r="F322" s="173">
        <v>0</v>
      </c>
      <c r="G322" s="181">
        <f>F322*E322</f>
        <v>0</v>
      </c>
    </row>
    <row r="323" spans="1:7" s="77" customFormat="1" ht="13">
      <c r="B323" s="125"/>
      <c r="C323" s="92"/>
      <c r="D323" s="63"/>
      <c r="E323" s="64"/>
      <c r="F323" s="218"/>
      <c r="G323" s="181"/>
    </row>
    <row r="324" spans="1:7" s="77" customFormat="1" ht="98">
      <c r="B324" s="125">
        <f>MAX($A$310:B323)+1</f>
        <v>7</v>
      </c>
      <c r="C324" s="92" t="s">
        <v>1397</v>
      </c>
      <c r="D324" s="63" t="s">
        <v>73</v>
      </c>
      <c r="E324" s="64">
        <v>1</v>
      </c>
      <c r="F324" s="173">
        <v>0</v>
      </c>
      <c r="G324" s="181">
        <f>E324*F324</f>
        <v>0</v>
      </c>
    </row>
    <row r="325" spans="1:7" s="77" customFormat="1" ht="13">
      <c r="B325" s="73"/>
      <c r="C325" s="92"/>
      <c r="D325" s="63"/>
      <c r="E325" s="64"/>
      <c r="F325" s="218"/>
      <c r="G325" s="181"/>
    </row>
    <row r="326" spans="1:7" s="77" customFormat="1" ht="42">
      <c r="B326" s="125">
        <f>MAX($A$310:B325)+1</f>
        <v>8</v>
      </c>
      <c r="C326" s="92" t="s">
        <v>1468</v>
      </c>
      <c r="D326" s="63" t="s">
        <v>73</v>
      </c>
      <c r="E326" s="64">
        <v>1</v>
      </c>
      <c r="F326" s="173">
        <v>0</v>
      </c>
      <c r="G326" s="181">
        <f>F326*E326</f>
        <v>0</v>
      </c>
    </row>
    <row r="327" spans="1:7" s="77" customFormat="1" ht="13">
      <c r="B327" s="73"/>
      <c r="C327" s="92"/>
      <c r="D327" s="63"/>
      <c r="E327" s="64"/>
      <c r="F327" s="218"/>
      <c r="G327" s="181"/>
    </row>
    <row r="328" spans="1:7" s="77" customFormat="1" ht="42" customHeight="1">
      <c r="B328" s="125">
        <f>MAX($A$310:B327)+1</f>
        <v>9</v>
      </c>
      <c r="C328" s="92" t="s">
        <v>1396</v>
      </c>
      <c r="D328" s="63" t="s">
        <v>73</v>
      </c>
      <c r="E328" s="64">
        <v>1</v>
      </c>
      <c r="F328" s="173">
        <v>0</v>
      </c>
      <c r="G328" s="181">
        <f>F328*E328</f>
        <v>0</v>
      </c>
    </row>
    <row r="329" spans="1:7" s="77" customFormat="1" ht="13">
      <c r="B329" s="125"/>
      <c r="C329" s="92"/>
      <c r="D329" s="63"/>
      <c r="E329" s="64"/>
      <c r="F329" s="218"/>
      <c r="G329" s="181"/>
    </row>
    <row r="330" spans="1:7" s="77" customFormat="1" ht="56">
      <c r="B330" s="125">
        <f>MAX($A$310:B329)+1</f>
        <v>10</v>
      </c>
      <c r="C330" s="92" t="s">
        <v>974</v>
      </c>
      <c r="D330" s="63" t="s">
        <v>1</v>
      </c>
      <c r="E330" s="64">
        <v>1</v>
      </c>
      <c r="F330" s="173">
        <v>0</v>
      </c>
      <c r="G330" s="181">
        <f>E330*F330</f>
        <v>0</v>
      </c>
    </row>
    <row r="331" spans="1:7" s="77" customFormat="1" ht="13">
      <c r="B331" s="125"/>
      <c r="C331" s="92"/>
      <c r="D331" s="63"/>
      <c r="E331" s="64"/>
      <c r="F331" s="218"/>
      <c r="G331" s="181"/>
    </row>
    <row r="332" spans="1:7" s="15" customFormat="1">
      <c r="B332" s="125">
        <f>MAX($A$310:B331)+1</f>
        <v>11</v>
      </c>
      <c r="C332" s="110" t="s">
        <v>1398</v>
      </c>
      <c r="D332" s="119"/>
      <c r="E332" s="119"/>
      <c r="F332" s="191"/>
      <c r="G332" s="177"/>
    </row>
    <row r="333" spans="1:7" s="15" customFormat="1" ht="28">
      <c r="B333" s="120"/>
      <c r="C333" s="110" t="s">
        <v>1400</v>
      </c>
      <c r="D333" s="119"/>
      <c r="E333" s="119"/>
      <c r="F333" s="191"/>
      <c r="G333" s="177"/>
    </row>
    <row r="334" spans="1:7" s="77" customFormat="1" ht="28">
      <c r="A334" s="15"/>
      <c r="B334" s="110"/>
      <c r="C334" s="110" t="s">
        <v>1399</v>
      </c>
      <c r="D334" s="119"/>
      <c r="E334" s="119"/>
      <c r="F334" s="191"/>
      <c r="G334" s="177"/>
    </row>
    <row r="335" spans="1:7" s="77" customFormat="1">
      <c r="A335" s="15"/>
      <c r="B335" s="110"/>
      <c r="C335" s="110" t="s">
        <v>1670</v>
      </c>
      <c r="D335" s="119"/>
      <c r="E335" s="119"/>
      <c r="F335" s="191"/>
      <c r="G335" s="177"/>
    </row>
    <row r="336" spans="1:7" s="77" customFormat="1" ht="13" customHeight="1">
      <c r="A336" s="15"/>
      <c r="B336" s="110"/>
      <c r="C336" s="110" t="s">
        <v>1389</v>
      </c>
      <c r="D336" s="119"/>
      <c r="E336" s="119"/>
      <c r="F336" s="191"/>
      <c r="G336" s="177"/>
    </row>
    <row r="337" spans="1:7" s="77" customFormat="1">
      <c r="A337" s="15"/>
      <c r="B337" s="110"/>
      <c r="C337" s="110" t="s">
        <v>1390</v>
      </c>
      <c r="D337" s="110" t="s">
        <v>136</v>
      </c>
      <c r="E337" s="119">
        <v>1</v>
      </c>
      <c r="F337" s="154">
        <v>0</v>
      </c>
      <c r="G337" s="192">
        <f>E337*F337</f>
        <v>0</v>
      </c>
    </row>
    <row r="338" spans="1:7" s="77" customFormat="1" ht="13">
      <c r="B338" s="78"/>
      <c r="F338" s="203"/>
      <c r="G338" s="79"/>
    </row>
    <row r="339" spans="1:7" s="77" customFormat="1" ht="13">
      <c r="B339" s="69"/>
      <c r="C339" s="59" t="s">
        <v>1395</v>
      </c>
      <c r="D339" s="60"/>
      <c r="E339" s="61"/>
      <c r="F339" s="193"/>
      <c r="G339" s="194">
        <f>SUM(G312:G338)</f>
        <v>0</v>
      </c>
    </row>
    <row r="340" spans="1:7" s="77" customFormat="1" ht="13">
      <c r="B340" s="78"/>
      <c r="F340" s="203"/>
      <c r="G340" s="79"/>
    </row>
    <row r="341" spans="1:7" s="77" customFormat="1" ht="13">
      <c r="B341" s="78"/>
      <c r="F341" s="203"/>
      <c r="G341" s="79"/>
    </row>
    <row r="342" spans="1:7" s="77" customFormat="1" ht="13">
      <c r="B342" s="78"/>
      <c r="F342" s="203"/>
      <c r="G342" s="79"/>
    </row>
    <row r="343" spans="1:7" s="77" customFormat="1" ht="13">
      <c r="B343" s="78"/>
      <c r="F343" s="203"/>
      <c r="G343" s="79"/>
    </row>
  </sheetData>
  <sheetProtection algorithmName="SHA-512" hashValue="3lTr6ViKlF9zQURYQWZXgo7cWJdILzPtPv3D9VJLCcvKJtq/epbdjJPcpcHHjR6ivK6APbmiNnZzY3Mur7nlVw==" saltValue="1OLpIK5kXPCIUEWoBNHZ2g==" spinCount="100000" sheet="1" objects="1" scenarios="1" formatRows="0"/>
  <mergeCells count="1">
    <mergeCell ref="C2:G2"/>
  </mergeCells>
  <pageMargins left="0.7" right="0.7" top="0.75" bottom="0.75" header="0.3" footer="0.3"/>
  <pageSetup paperSize="9" scale="80" orientation="portrait" r:id="rId1"/>
  <headerFooter>
    <oddFooter>&amp;L&amp;"Arial,Regular"STROJNOINŠTALACIJSKA DELA&amp;CPAVILJON BREZA VDC ČRNOMELJ&amp;R&amp;"Arial,Regular"stran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8E198-27B0-CF47-9AB7-C46145AF19D1}">
  <sheetPr>
    <tabColor rgb="FF0070C0"/>
  </sheetPr>
  <dimension ref="A1:G560"/>
  <sheetViews>
    <sheetView topLeftCell="A310" zoomScaleNormal="100" zoomScalePageLayoutView="87" workbookViewId="0">
      <selection activeCell="I328" sqref="I328"/>
    </sheetView>
  </sheetViews>
  <sheetFormatPr baseColWidth="10" defaultColWidth="10.83203125" defaultRowHeight="13"/>
  <cols>
    <col min="1" max="1" width="4.1640625" style="15" customWidth="1"/>
    <col min="2" max="2" width="6.6640625" style="20" customWidth="1"/>
    <col min="3" max="3" width="43.6640625" style="20" customWidth="1"/>
    <col min="4" max="4" width="7.5" style="15" customWidth="1"/>
    <col min="5" max="5" width="9.33203125" style="15" customWidth="1"/>
    <col min="6" max="6" width="11.1640625" style="176" customWidth="1"/>
    <col min="7" max="7" width="12" style="177" customWidth="1"/>
    <col min="8" max="16384" width="10.83203125" style="15"/>
  </cols>
  <sheetData>
    <row r="1" spans="1:7" ht="24" customHeight="1">
      <c r="B1" s="111"/>
      <c r="C1" s="25"/>
      <c r="D1" s="13"/>
      <c r="E1" s="13"/>
      <c r="F1" s="223"/>
      <c r="G1" s="24"/>
    </row>
    <row r="2" spans="1:7" s="14" customFormat="1" ht="25">
      <c r="A2" s="26"/>
      <c r="B2" s="66"/>
      <c r="C2" s="642" t="s">
        <v>1115</v>
      </c>
      <c r="D2" s="642"/>
      <c r="E2" s="642"/>
      <c r="F2" s="642"/>
      <c r="G2" s="642"/>
    </row>
    <row r="3" spans="1:7" s="14" customFormat="1" ht="14">
      <c r="A3" s="26"/>
      <c r="B3" s="65"/>
      <c r="C3" s="30"/>
      <c r="D3" s="10"/>
      <c r="E3" s="10"/>
      <c r="F3" s="27"/>
      <c r="G3" s="27"/>
    </row>
    <row r="4" spans="1:7" s="77" customFormat="1" ht="14">
      <c r="A4" s="76"/>
      <c r="B4" s="42" t="s">
        <v>101</v>
      </c>
      <c r="C4" s="43" t="s">
        <v>1149</v>
      </c>
      <c r="D4" s="43"/>
      <c r="E4" s="43"/>
      <c r="F4" s="213"/>
      <c r="G4" s="149">
        <f>G64</f>
        <v>0</v>
      </c>
    </row>
    <row r="5" spans="1:7" s="77" customFormat="1" ht="14">
      <c r="A5" s="76"/>
      <c r="B5" s="42" t="s">
        <v>110</v>
      </c>
      <c r="C5" s="43" t="s">
        <v>1106</v>
      </c>
      <c r="D5" s="43"/>
      <c r="E5" s="43"/>
      <c r="F5" s="213"/>
      <c r="G5" s="149">
        <f>G79</f>
        <v>0</v>
      </c>
    </row>
    <row r="6" spans="1:7" s="77" customFormat="1" ht="28">
      <c r="A6" s="76"/>
      <c r="B6" s="42" t="s">
        <v>113</v>
      </c>
      <c r="C6" s="44" t="s">
        <v>1107</v>
      </c>
      <c r="D6" s="43"/>
      <c r="E6" s="43"/>
      <c r="F6" s="213"/>
      <c r="G6" s="149">
        <f>G161</f>
        <v>0</v>
      </c>
    </row>
    <row r="7" spans="1:7" s="77" customFormat="1" ht="14">
      <c r="A7" s="76"/>
      <c r="B7" s="42" t="s">
        <v>115</v>
      </c>
      <c r="C7" s="43" t="s">
        <v>1108</v>
      </c>
      <c r="D7" s="43"/>
      <c r="E7" s="43"/>
      <c r="F7" s="213"/>
      <c r="G7" s="149">
        <f>G223</f>
        <v>0</v>
      </c>
    </row>
    <row r="8" spans="1:7" s="77" customFormat="1" ht="14">
      <c r="A8" s="76"/>
      <c r="B8" s="42" t="s">
        <v>132</v>
      </c>
      <c r="C8" s="49" t="s">
        <v>1109</v>
      </c>
      <c r="D8" s="43"/>
      <c r="E8" s="43"/>
      <c r="F8" s="213"/>
      <c r="G8" s="149">
        <f>G299</f>
        <v>0</v>
      </c>
    </row>
    <row r="9" spans="1:7" s="77" customFormat="1" ht="14">
      <c r="A9" s="76"/>
      <c r="B9" s="42" t="s">
        <v>133</v>
      </c>
      <c r="C9" s="44" t="s">
        <v>1110</v>
      </c>
      <c r="D9" s="43"/>
      <c r="E9" s="43"/>
      <c r="F9" s="213"/>
      <c r="G9" s="149">
        <f>G427</f>
        <v>0</v>
      </c>
    </row>
    <row r="10" spans="1:7" s="77" customFormat="1" ht="14">
      <c r="A10" s="76"/>
      <c r="B10" s="42" t="s">
        <v>144</v>
      </c>
      <c r="C10" s="44" t="s">
        <v>1111</v>
      </c>
      <c r="D10" s="43"/>
      <c r="E10" s="43"/>
      <c r="F10" s="213"/>
      <c r="G10" s="149">
        <f>G494</f>
        <v>0</v>
      </c>
    </row>
    <row r="11" spans="1:7" s="77" customFormat="1" ht="14">
      <c r="A11" s="76"/>
      <c r="B11" s="42" t="s">
        <v>139</v>
      </c>
      <c r="C11" s="49" t="s">
        <v>1113</v>
      </c>
      <c r="D11" s="43"/>
      <c r="E11" s="43"/>
      <c r="F11" s="213"/>
      <c r="G11" s="149">
        <f>G546</f>
        <v>0</v>
      </c>
    </row>
    <row r="12" spans="1:7" s="77" customFormat="1">
      <c r="A12" s="76"/>
      <c r="B12" s="131" t="s">
        <v>141</v>
      </c>
      <c r="C12" s="77" t="s">
        <v>1112</v>
      </c>
      <c r="D12" s="43"/>
      <c r="E12" s="43"/>
      <c r="F12" s="213"/>
      <c r="G12" s="149">
        <f>G560</f>
        <v>0</v>
      </c>
    </row>
    <row r="13" spans="1:7" ht="14">
      <c r="B13" s="45"/>
      <c r="C13" s="46" t="s">
        <v>1114</v>
      </c>
      <c r="D13" s="47"/>
      <c r="E13" s="48"/>
      <c r="F13" s="150"/>
      <c r="G13" s="150">
        <f>SUM(G4:G12)</f>
        <v>0</v>
      </c>
    </row>
    <row r="14" spans="1:7" s="77" customFormat="1">
      <c r="B14" s="78"/>
      <c r="F14" s="79"/>
      <c r="G14" s="79"/>
    </row>
    <row r="15" spans="1:7" s="77" customFormat="1">
      <c r="B15" s="16"/>
      <c r="C15" s="80"/>
      <c r="D15" s="81"/>
      <c r="E15" s="82"/>
      <c r="F15" s="214"/>
      <c r="G15" s="83"/>
    </row>
    <row r="16" spans="1:7" ht="14">
      <c r="B16" s="84" t="s">
        <v>921</v>
      </c>
      <c r="C16" s="85" t="s">
        <v>917</v>
      </c>
      <c r="D16" s="86" t="s">
        <v>916</v>
      </c>
      <c r="E16" s="87" t="s">
        <v>918</v>
      </c>
      <c r="F16" s="224" t="s">
        <v>919</v>
      </c>
      <c r="G16" s="151" t="s">
        <v>920</v>
      </c>
    </row>
    <row r="17" spans="2:7" s="77" customFormat="1">
      <c r="B17" s="51"/>
      <c r="C17" s="88"/>
      <c r="D17" s="22"/>
      <c r="E17" s="89"/>
      <c r="F17" s="215"/>
      <c r="G17" s="90"/>
    </row>
    <row r="18" spans="2:7" s="77" customFormat="1" ht="56" customHeight="1">
      <c r="B18" s="51"/>
      <c r="C18" s="52" t="s">
        <v>1104</v>
      </c>
      <c r="D18" s="22"/>
      <c r="E18" s="89"/>
      <c r="F18" s="215"/>
      <c r="G18" s="90"/>
    </row>
    <row r="19" spans="2:7" s="77" customFormat="1" ht="28">
      <c r="B19" s="16"/>
      <c r="C19" s="52" t="s">
        <v>2</v>
      </c>
      <c r="D19" s="22"/>
      <c r="E19" s="22"/>
      <c r="F19" s="215"/>
      <c r="G19" s="90"/>
    </row>
    <row r="20" spans="2:7" s="77" customFormat="1" ht="157" customHeight="1">
      <c r="B20" s="16"/>
      <c r="C20" s="52" t="s">
        <v>4</v>
      </c>
      <c r="D20" s="22"/>
      <c r="E20" s="22"/>
      <c r="F20" s="215"/>
      <c r="G20" s="90"/>
    </row>
    <row r="21" spans="2:7" s="77" customFormat="1" ht="42" customHeight="1">
      <c r="B21" s="16"/>
      <c r="C21" s="18" t="s">
        <v>1117</v>
      </c>
      <c r="D21" s="22"/>
      <c r="E21" s="22"/>
      <c r="F21" s="215"/>
      <c r="G21" s="90"/>
    </row>
    <row r="22" spans="2:7" s="77" customFormat="1" ht="182">
      <c r="B22" s="16"/>
      <c r="C22" s="108" t="s">
        <v>1105</v>
      </c>
      <c r="D22" s="22"/>
      <c r="E22" s="22"/>
      <c r="F22" s="215"/>
      <c r="G22" s="90"/>
    </row>
    <row r="23" spans="2:7" s="77" customFormat="1">
      <c r="B23" s="91"/>
      <c r="C23" s="92"/>
      <c r="D23" s="93"/>
      <c r="E23" s="94"/>
      <c r="F23" s="216"/>
      <c r="G23" s="95"/>
    </row>
    <row r="24" spans="2:7" s="77" customFormat="1">
      <c r="B24" s="112" t="s">
        <v>1144</v>
      </c>
      <c r="C24" s="96"/>
      <c r="D24" s="60"/>
      <c r="E24" s="61"/>
      <c r="F24" s="193"/>
      <c r="G24" s="217"/>
    </row>
    <row r="25" spans="2:7" s="77" customFormat="1">
      <c r="B25" s="91"/>
      <c r="C25" s="92"/>
      <c r="D25" s="63"/>
      <c r="E25" s="64"/>
      <c r="F25" s="218"/>
      <c r="G25" s="181"/>
    </row>
    <row r="26" spans="2:7" s="77" customFormat="1" ht="94" customHeight="1">
      <c r="B26" s="91"/>
      <c r="C26" s="109" t="s">
        <v>1452</v>
      </c>
      <c r="D26" s="63"/>
      <c r="E26" s="64"/>
      <c r="F26" s="218"/>
      <c r="G26" s="181"/>
    </row>
    <row r="27" spans="2:7">
      <c r="B27" s="37"/>
      <c r="C27" s="114"/>
      <c r="D27" s="36"/>
      <c r="E27" s="38"/>
      <c r="F27" s="225"/>
      <c r="G27" s="226"/>
    </row>
    <row r="28" spans="2:7" ht="14">
      <c r="B28" s="128">
        <f>MAX($B$24:B27)+1</f>
        <v>1</v>
      </c>
      <c r="C28" s="110" t="s">
        <v>1118</v>
      </c>
      <c r="D28" s="36"/>
      <c r="E28" s="64"/>
      <c r="F28" s="227"/>
      <c r="G28" s="228"/>
    </row>
    <row r="29" spans="2:7" ht="14">
      <c r="B29" s="110"/>
      <c r="C29" s="110" t="s">
        <v>1119</v>
      </c>
      <c r="D29" s="36"/>
      <c r="E29" s="64"/>
      <c r="F29" s="227"/>
      <c r="G29" s="228"/>
    </row>
    <row r="30" spans="2:7" ht="14">
      <c r="B30" s="110"/>
      <c r="C30" s="110" t="s">
        <v>1120</v>
      </c>
      <c r="D30" s="36"/>
      <c r="E30" s="64"/>
      <c r="F30" s="227"/>
      <c r="G30" s="228"/>
    </row>
    <row r="31" spans="2:7" ht="14">
      <c r="B31" s="110"/>
      <c r="C31" s="110" t="s">
        <v>1121</v>
      </c>
      <c r="D31" s="36" t="s">
        <v>136</v>
      </c>
      <c r="E31" s="64">
        <v>2</v>
      </c>
      <c r="F31" s="154">
        <v>0</v>
      </c>
      <c r="G31" s="228">
        <f>E31*F31</f>
        <v>0</v>
      </c>
    </row>
    <row r="32" spans="2:7">
      <c r="B32" s="110"/>
      <c r="C32" s="110"/>
      <c r="D32" s="36"/>
      <c r="E32" s="64"/>
      <c r="F32" s="227"/>
      <c r="G32" s="228"/>
    </row>
    <row r="33" spans="2:7" ht="14">
      <c r="B33" s="128">
        <f>MAX($B$24:B32)+1</f>
        <v>2</v>
      </c>
      <c r="C33" s="110" t="s">
        <v>1118</v>
      </c>
      <c r="D33" s="36"/>
      <c r="E33" s="64"/>
      <c r="F33" s="227"/>
      <c r="G33" s="228"/>
    </row>
    <row r="34" spans="2:7" ht="14">
      <c r="B34" s="110"/>
      <c r="C34" s="110" t="s">
        <v>1122</v>
      </c>
      <c r="D34" s="36"/>
      <c r="E34" s="64"/>
      <c r="F34" s="227"/>
      <c r="G34" s="228"/>
    </row>
    <row r="35" spans="2:7" ht="14">
      <c r="B35" s="110"/>
      <c r="C35" s="110" t="s">
        <v>1123</v>
      </c>
      <c r="D35" s="36"/>
      <c r="E35" s="64"/>
      <c r="F35" s="227"/>
      <c r="G35" s="228"/>
    </row>
    <row r="36" spans="2:7" ht="14">
      <c r="B36" s="110"/>
      <c r="C36" s="110" t="s">
        <v>1121</v>
      </c>
      <c r="D36" s="36" t="s">
        <v>136</v>
      </c>
      <c r="E36" s="64">
        <v>1</v>
      </c>
      <c r="F36" s="154">
        <v>0</v>
      </c>
      <c r="G36" s="228">
        <f>E36*F36</f>
        <v>0</v>
      </c>
    </row>
    <row r="37" spans="2:7">
      <c r="B37" s="110"/>
      <c r="C37" s="110"/>
      <c r="D37" s="36"/>
      <c r="E37" s="64"/>
      <c r="F37" s="227"/>
      <c r="G37" s="228"/>
    </row>
    <row r="38" spans="2:7" ht="14">
      <c r="B38" s="128">
        <f>MAX($B$24:B37)+1</f>
        <v>3</v>
      </c>
      <c r="C38" s="110" t="s">
        <v>1124</v>
      </c>
      <c r="D38" s="36"/>
      <c r="E38" s="64"/>
      <c r="F38" s="227"/>
      <c r="G38" s="228"/>
    </row>
    <row r="39" spans="2:7" ht="28">
      <c r="B39" s="110"/>
      <c r="C39" s="110" t="s">
        <v>1453</v>
      </c>
      <c r="D39" s="36" t="s">
        <v>0</v>
      </c>
      <c r="E39" s="64">
        <v>40</v>
      </c>
      <c r="F39" s="154">
        <v>0</v>
      </c>
      <c r="G39" s="228">
        <f>E39*F39</f>
        <v>0</v>
      </c>
    </row>
    <row r="40" spans="2:7">
      <c r="B40" s="110"/>
      <c r="C40" s="110"/>
      <c r="D40" s="36"/>
      <c r="E40" s="64"/>
      <c r="G40" s="228"/>
    </row>
    <row r="41" spans="2:7" ht="28">
      <c r="B41" s="128">
        <f>MAX($B$24:B40)+1</f>
        <v>4</v>
      </c>
      <c r="C41" s="110" t="s">
        <v>1125</v>
      </c>
      <c r="D41" s="36"/>
      <c r="E41" s="64"/>
      <c r="F41" s="227"/>
      <c r="G41" s="228"/>
    </row>
    <row r="42" spans="2:7" ht="28">
      <c r="B42" s="110"/>
      <c r="C42" s="110" t="s">
        <v>1126</v>
      </c>
      <c r="D42" s="36" t="s">
        <v>136</v>
      </c>
      <c r="E42" s="64">
        <v>1</v>
      </c>
      <c r="F42" s="154">
        <v>0</v>
      </c>
      <c r="G42" s="228">
        <f>E42*F42</f>
        <v>0</v>
      </c>
    </row>
    <row r="43" spans="2:7">
      <c r="B43" s="110"/>
      <c r="C43" s="110"/>
      <c r="D43" s="36"/>
      <c r="E43" s="64"/>
      <c r="G43" s="228"/>
    </row>
    <row r="44" spans="2:7" ht="28">
      <c r="B44" s="128">
        <f>MAX($B$24:B43)+1</f>
        <v>5</v>
      </c>
      <c r="C44" s="110" t="s">
        <v>1127</v>
      </c>
      <c r="D44" s="36"/>
      <c r="E44" s="64"/>
      <c r="F44" s="227"/>
      <c r="G44" s="228"/>
    </row>
    <row r="45" spans="2:7" ht="28">
      <c r="B45" s="110"/>
      <c r="C45" s="110" t="s">
        <v>1126</v>
      </c>
      <c r="D45" s="36" t="s">
        <v>0</v>
      </c>
      <c r="E45" s="64">
        <v>75</v>
      </c>
      <c r="F45" s="154">
        <v>0</v>
      </c>
      <c r="G45" s="228">
        <f>E45*F45</f>
        <v>0</v>
      </c>
    </row>
    <row r="46" spans="2:7">
      <c r="B46" s="110"/>
      <c r="C46" s="110"/>
      <c r="D46" s="36"/>
      <c r="E46" s="64"/>
      <c r="G46" s="228"/>
    </row>
    <row r="47" spans="2:7" ht="56">
      <c r="B47" s="128">
        <f>MAX($B$24:B46)+1</f>
        <v>6</v>
      </c>
      <c r="C47" s="110" t="s">
        <v>1128</v>
      </c>
      <c r="D47" s="36"/>
      <c r="E47" s="64"/>
      <c r="F47" s="227"/>
      <c r="G47" s="228"/>
    </row>
    <row r="48" spans="2:7" ht="14">
      <c r="B48" s="110"/>
      <c r="C48" s="110" t="s">
        <v>1129</v>
      </c>
      <c r="D48" s="36"/>
      <c r="E48" s="36"/>
      <c r="F48" s="227"/>
      <c r="G48" s="228"/>
    </row>
    <row r="49" spans="2:7" ht="14">
      <c r="B49" s="110"/>
      <c r="C49" s="110" t="s">
        <v>1130</v>
      </c>
      <c r="D49" s="36"/>
      <c r="E49" s="36"/>
      <c r="F49" s="227"/>
      <c r="G49" s="228"/>
    </row>
    <row r="50" spans="2:7" ht="14">
      <c r="B50" s="110"/>
      <c r="C50" s="110" t="s">
        <v>1131</v>
      </c>
      <c r="D50" s="36"/>
      <c r="E50" s="36"/>
      <c r="F50" s="227"/>
      <c r="G50" s="228"/>
    </row>
    <row r="51" spans="2:7" ht="28">
      <c r="B51" s="110"/>
      <c r="C51" s="110" t="s">
        <v>1132</v>
      </c>
      <c r="D51" s="36"/>
      <c r="E51" s="36"/>
      <c r="F51" s="227"/>
      <c r="G51" s="228"/>
    </row>
    <row r="52" spans="2:7" ht="14">
      <c r="B52" s="110"/>
      <c r="C52" s="110" t="s">
        <v>1133</v>
      </c>
      <c r="D52" s="36"/>
      <c r="E52" s="36"/>
      <c r="F52" s="227"/>
      <c r="G52" s="228"/>
    </row>
    <row r="53" spans="2:7" ht="14">
      <c r="B53" s="110"/>
      <c r="C53" s="110" t="s">
        <v>1134</v>
      </c>
      <c r="D53" s="36"/>
      <c r="E53" s="36"/>
      <c r="F53" s="227"/>
      <c r="G53" s="228"/>
    </row>
    <row r="54" spans="2:7" ht="14">
      <c r="B54" s="110"/>
      <c r="C54" s="110" t="s">
        <v>1135</v>
      </c>
      <c r="D54" s="36"/>
      <c r="E54" s="36"/>
      <c r="F54" s="227"/>
      <c r="G54" s="228"/>
    </row>
    <row r="55" spans="2:7" ht="14">
      <c r="B55" s="110"/>
      <c r="C55" s="110" t="s">
        <v>1136</v>
      </c>
      <c r="D55" s="36"/>
      <c r="E55" s="36"/>
      <c r="F55" s="227"/>
      <c r="G55" s="228"/>
    </row>
    <row r="56" spans="2:7" ht="14">
      <c r="B56" s="110"/>
      <c r="C56" s="110" t="s">
        <v>1137</v>
      </c>
      <c r="D56" s="36"/>
      <c r="E56" s="36"/>
      <c r="F56" s="227"/>
      <c r="G56" s="228"/>
    </row>
    <row r="57" spans="2:7" ht="14">
      <c r="B57" s="110"/>
      <c r="C57" s="110" t="s">
        <v>1138</v>
      </c>
      <c r="D57" s="36"/>
      <c r="E57" s="36"/>
      <c r="F57" s="227"/>
      <c r="G57" s="228"/>
    </row>
    <row r="58" spans="2:7" ht="14">
      <c r="B58" s="110"/>
      <c r="C58" s="110" t="s">
        <v>1139</v>
      </c>
      <c r="D58" s="36"/>
      <c r="E58" s="36"/>
      <c r="F58" s="227"/>
      <c r="G58" s="228"/>
    </row>
    <row r="59" spans="2:7" ht="14">
      <c r="B59" s="110"/>
      <c r="C59" s="110" t="s">
        <v>1140</v>
      </c>
      <c r="D59" s="36"/>
      <c r="E59" s="36"/>
      <c r="F59" s="227"/>
      <c r="G59" s="228"/>
    </row>
    <row r="60" spans="2:7" ht="14">
      <c r="B60" s="110"/>
      <c r="C60" s="110" t="s">
        <v>1141</v>
      </c>
      <c r="D60" s="36"/>
      <c r="E60" s="36"/>
      <c r="F60" s="227"/>
      <c r="G60" s="228"/>
    </row>
    <row r="61" spans="2:7" ht="14">
      <c r="B61" s="110"/>
      <c r="C61" s="110" t="s">
        <v>1142</v>
      </c>
      <c r="D61" s="36"/>
      <c r="E61" s="36"/>
      <c r="F61" s="227"/>
      <c r="G61" s="228"/>
    </row>
    <row r="62" spans="2:7" ht="14">
      <c r="B62" s="110"/>
      <c r="C62" s="110" t="s">
        <v>1143</v>
      </c>
      <c r="D62" s="36" t="s">
        <v>136</v>
      </c>
      <c r="E62" s="64">
        <v>1</v>
      </c>
      <c r="F62" s="154">
        <v>0</v>
      </c>
      <c r="G62" s="228">
        <f>E62*F62</f>
        <v>0</v>
      </c>
    </row>
    <row r="64" spans="2:7" s="77" customFormat="1">
      <c r="B64" s="113"/>
      <c r="C64" s="115" t="s">
        <v>1145</v>
      </c>
      <c r="D64" s="60"/>
      <c r="E64" s="61"/>
      <c r="F64" s="193"/>
      <c r="G64" s="194">
        <f>SUM(G27:G63)</f>
        <v>0</v>
      </c>
    </row>
    <row r="65" spans="2:7">
      <c r="B65" s="41"/>
      <c r="C65" s="116"/>
      <c r="D65" s="39"/>
      <c r="E65" s="40"/>
      <c r="F65" s="229"/>
      <c r="G65" s="230"/>
    </row>
    <row r="67" spans="2:7" s="77" customFormat="1">
      <c r="B67" s="112" t="s">
        <v>1148</v>
      </c>
      <c r="C67" s="96"/>
      <c r="D67" s="60"/>
      <c r="E67" s="61"/>
      <c r="F67" s="193"/>
      <c r="G67" s="217"/>
    </row>
    <row r="68" spans="2:7" s="77" customFormat="1">
      <c r="B68" s="91"/>
      <c r="C68" s="92"/>
      <c r="D68" s="63"/>
      <c r="E68" s="64"/>
      <c r="F68" s="218"/>
      <c r="G68" s="181"/>
    </row>
    <row r="69" spans="2:7" s="77" customFormat="1" ht="56">
      <c r="B69" s="91"/>
      <c r="C69" s="110" t="s">
        <v>1451</v>
      </c>
      <c r="D69" s="63"/>
      <c r="E69" s="64"/>
      <c r="F69" s="218"/>
      <c r="G69" s="181"/>
    </row>
    <row r="70" spans="2:7">
      <c r="B70" s="37"/>
      <c r="C70" s="114"/>
      <c r="D70" s="36"/>
      <c r="E70" s="38"/>
      <c r="F70" s="225"/>
      <c r="G70" s="226"/>
    </row>
    <row r="71" spans="2:7" ht="40" customHeight="1">
      <c r="B71" s="127">
        <f>MAX($B$67:B70)+1</f>
        <v>1</v>
      </c>
      <c r="C71" s="110" t="s">
        <v>1424</v>
      </c>
      <c r="D71" s="15" t="s">
        <v>0</v>
      </c>
      <c r="E71" s="64">
        <v>360</v>
      </c>
      <c r="F71" s="154">
        <v>0</v>
      </c>
      <c r="G71" s="228">
        <f>E71*F71</f>
        <v>0</v>
      </c>
    </row>
    <row r="72" spans="2:7">
      <c r="B72" s="110"/>
      <c r="C72" s="110"/>
      <c r="E72" s="64"/>
      <c r="F72" s="231"/>
      <c r="G72" s="232"/>
    </row>
    <row r="73" spans="2:7" ht="70">
      <c r="B73" s="127">
        <f>MAX($B$67:B72)+1</f>
        <v>2</v>
      </c>
      <c r="C73" s="110" t="s">
        <v>1423</v>
      </c>
      <c r="D73" s="15" t="s">
        <v>0</v>
      </c>
      <c r="E73" s="64">
        <v>55</v>
      </c>
      <c r="F73" s="154">
        <v>0</v>
      </c>
      <c r="G73" s="228">
        <f>E73*F73</f>
        <v>0</v>
      </c>
    </row>
    <row r="74" spans="2:7">
      <c r="B74" s="110"/>
      <c r="C74" s="110"/>
      <c r="E74" s="64"/>
      <c r="F74" s="231"/>
      <c r="G74" s="232"/>
    </row>
    <row r="75" spans="2:7" ht="14">
      <c r="B75" s="127">
        <f>MAX($B$67:B74)+1</f>
        <v>3</v>
      </c>
      <c r="C75" s="110" t="s">
        <v>1147</v>
      </c>
      <c r="D75" s="15" t="s">
        <v>136</v>
      </c>
      <c r="E75" s="64">
        <v>13</v>
      </c>
      <c r="F75" s="154">
        <v>0</v>
      </c>
      <c r="G75" s="228">
        <f>E75*F75</f>
        <v>0</v>
      </c>
    </row>
    <row r="76" spans="2:7">
      <c r="B76" s="110"/>
      <c r="C76" s="110"/>
      <c r="E76" s="64"/>
      <c r="F76" s="231"/>
      <c r="G76" s="232"/>
    </row>
    <row r="77" spans="2:7" ht="14">
      <c r="B77" s="127">
        <f>MAX($B$67:B76)+1</f>
        <v>4</v>
      </c>
      <c r="C77" s="110" t="s">
        <v>1146</v>
      </c>
      <c r="D77" s="15" t="s">
        <v>103</v>
      </c>
      <c r="E77" s="64">
        <v>35</v>
      </c>
      <c r="F77" s="154">
        <v>0</v>
      </c>
      <c r="G77" s="228">
        <f>E77*F77</f>
        <v>0</v>
      </c>
    </row>
    <row r="78" spans="2:7" ht="12" customHeight="1">
      <c r="B78" s="110"/>
      <c r="C78" s="110"/>
      <c r="E78" s="64"/>
    </row>
    <row r="79" spans="2:7" s="77" customFormat="1">
      <c r="B79" s="113"/>
      <c r="C79" s="115" t="s">
        <v>1150</v>
      </c>
      <c r="D79" s="60"/>
      <c r="E79" s="61"/>
      <c r="F79" s="193"/>
      <c r="G79" s="194">
        <f>SUM(G69:G78)</f>
        <v>0</v>
      </c>
    </row>
    <row r="82" spans="2:7" s="77" customFormat="1">
      <c r="B82" s="112" t="s">
        <v>1152</v>
      </c>
      <c r="C82" s="96"/>
      <c r="D82" s="60"/>
      <c r="E82" s="61"/>
      <c r="F82" s="193"/>
      <c r="G82" s="217"/>
    </row>
    <row r="84" spans="2:7" ht="112">
      <c r="C84" s="110" t="s">
        <v>1151</v>
      </c>
    </row>
    <row r="86" spans="2:7" ht="14">
      <c r="B86" s="126">
        <f>MAX($A$83:B85)+1</f>
        <v>1</v>
      </c>
      <c r="C86" s="110" t="s">
        <v>1153</v>
      </c>
      <c r="D86" s="64"/>
      <c r="E86" s="64"/>
      <c r="F86" s="218"/>
    </row>
    <row r="87" spans="2:7" ht="14">
      <c r="B87" s="110"/>
      <c r="C87" s="110" t="s">
        <v>1154</v>
      </c>
      <c r="D87" s="64" t="s">
        <v>0</v>
      </c>
      <c r="E87" s="64">
        <v>7</v>
      </c>
      <c r="F87" s="154">
        <v>0</v>
      </c>
      <c r="G87" s="181">
        <f>E87*F87</f>
        <v>0</v>
      </c>
    </row>
    <row r="88" spans="2:7">
      <c r="B88" s="110"/>
      <c r="C88" s="110"/>
      <c r="E88" s="64"/>
      <c r="F88" s="218"/>
      <c r="G88" s="181"/>
    </row>
    <row r="89" spans="2:7" ht="14">
      <c r="B89" s="126">
        <f>MAX($A$83:B88)+1</f>
        <v>2</v>
      </c>
      <c r="C89" s="110" t="s">
        <v>1155</v>
      </c>
      <c r="E89" s="64"/>
      <c r="F89" s="218"/>
      <c r="G89" s="181"/>
    </row>
    <row r="90" spans="2:7" ht="14">
      <c r="B90" s="110"/>
      <c r="C90" s="110" t="s">
        <v>1154</v>
      </c>
      <c r="D90" s="15" t="s">
        <v>0</v>
      </c>
      <c r="E90" s="64">
        <v>60</v>
      </c>
      <c r="F90" s="154">
        <v>0</v>
      </c>
      <c r="G90" s="181">
        <f>E90*F90</f>
        <v>0</v>
      </c>
    </row>
    <row r="91" spans="2:7">
      <c r="B91" s="110"/>
      <c r="C91" s="110"/>
      <c r="E91" s="64"/>
      <c r="F91" s="218"/>
      <c r="G91" s="181"/>
    </row>
    <row r="92" spans="2:7" ht="14">
      <c r="B92" s="126">
        <f>MAX($A$83:B91)+1</f>
        <v>3</v>
      </c>
      <c r="C92" s="110" t="s">
        <v>1156</v>
      </c>
      <c r="E92" s="64"/>
      <c r="F92" s="218"/>
      <c r="G92" s="181"/>
    </row>
    <row r="93" spans="2:7" ht="14">
      <c r="B93" s="110"/>
      <c r="C93" s="110" t="s">
        <v>1157</v>
      </c>
      <c r="D93" s="15" t="s">
        <v>0</v>
      </c>
      <c r="E93" s="64">
        <v>30</v>
      </c>
      <c r="F93" s="154">
        <v>0</v>
      </c>
      <c r="G93" s="181">
        <f>E93*F93</f>
        <v>0</v>
      </c>
    </row>
    <row r="94" spans="2:7">
      <c r="B94" s="110"/>
      <c r="C94" s="110"/>
      <c r="E94" s="64"/>
      <c r="F94" s="218"/>
      <c r="G94" s="181"/>
    </row>
    <row r="95" spans="2:7" ht="14">
      <c r="B95" s="126">
        <f>MAX($A$83:B94)+1</f>
        <v>4</v>
      </c>
      <c r="C95" s="110" t="s">
        <v>1158</v>
      </c>
      <c r="E95" s="64"/>
      <c r="F95" s="218"/>
      <c r="G95" s="181"/>
    </row>
    <row r="96" spans="2:7" ht="14">
      <c r="B96" s="110"/>
      <c r="C96" s="110" t="s">
        <v>1157</v>
      </c>
      <c r="D96" s="15" t="s">
        <v>0</v>
      </c>
      <c r="E96" s="64">
        <v>10</v>
      </c>
      <c r="F96" s="154">
        <v>0</v>
      </c>
      <c r="G96" s="181">
        <f>E96*F96</f>
        <v>0</v>
      </c>
    </row>
    <row r="97" spans="2:7">
      <c r="B97" s="110"/>
      <c r="C97" s="110"/>
      <c r="E97" s="64"/>
      <c r="F97" s="218"/>
      <c r="G97" s="181"/>
    </row>
    <row r="98" spans="2:7" ht="14">
      <c r="B98" s="126">
        <f>MAX($A$83:B97)+1</f>
        <v>5</v>
      </c>
      <c r="C98" s="110" t="s">
        <v>1159</v>
      </c>
      <c r="E98" s="64"/>
      <c r="F98" s="218"/>
      <c r="G98" s="181"/>
    </row>
    <row r="99" spans="2:7" ht="14">
      <c r="B99" s="110"/>
      <c r="C99" s="110" t="s">
        <v>1157</v>
      </c>
      <c r="D99" s="15" t="s">
        <v>0</v>
      </c>
      <c r="E99" s="64">
        <v>180</v>
      </c>
      <c r="F99" s="154">
        <v>0</v>
      </c>
      <c r="G99" s="181">
        <f>E99*F99</f>
        <v>0</v>
      </c>
    </row>
    <row r="100" spans="2:7">
      <c r="B100" s="110"/>
      <c r="C100" s="110"/>
      <c r="E100" s="64"/>
      <c r="F100" s="218"/>
      <c r="G100" s="181"/>
    </row>
    <row r="101" spans="2:7" ht="14">
      <c r="B101" s="126">
        <f>MAX($A$83:B100)+1</f>
        <v>6</v>
      </c>
      <c r="C101" s="110" t="s">
        <v>1160</v>
      </c>
      <c r="E101" s="64"/>
      <c r="F101" s="218"/>
      <c r="G101" s="181"/>
    </row>
    <row r="102" spans="2:7" ht="14">
      <c r="B102" s="110"/>
      <c r="C102" s="110" t="s">
        <v>1157</v>
      </c>
      <c r="D102" s="15" t="s">
        <v>0</v>
      </c>
      <c r="E102" s="64">
        <v>810</v>
      </c>
      <c r="F102" s="154">
        <v>0</v>
      </c>
      <c r="G102" s="181">
        <f>E102*F102</f>
        <v>0</v>
      </c>
    </row>
    <row r="103" spans="2:7">
      <c r="B103" s="110"/>
      <c r="C103" s="110"/>
      <c r="E103" s="64"/>
      <c r="F103" s="218"/>
      <c r="G103" s="181"/>
    </row>
    <row r="104" spans="2:7" ht="14">
      <c r="B104" s="126">
        <f>MAX($A$83:B103)+1</f>
        <v>7</v>
      </c>
      <c r="C104" s="110" t="s">
        <v>1161</v>
      </c>
      <c r="E104" s="64"/>
      <c r="F104" s="218"/>
      <c r="G104" s="181"/>
    </row>
    <row r="105" spans="2:7" ht="14">
      <c r="B105" s="110"/>
      <c r="C105" s="110" t="s">
        <v>1157</v>
      </c>
      <c r="D105" s="15" t="s">
        <v>0</v>
      </c>
      <c r="E105" s="64">
        <v>55</v>
      </c>
      <c r="F105" s="154">
        <v>0</v>
      </c>
      <c r="G105" s="181">
        <f>E105*F105</f>
        <v>0</v>
      </c>
    </row>
    <row r="106" spans="2:7">
      <c r="B106" s="110"/>
      <c r="C106" s="110"/>
      <c r="E106" s="64"/>
      <c r="F106" s="218"/>
      <c r="G106" s="181"/>
    </row>
    <row r="107" spans="2:7" ht="14">
      <c r="B107" s="126">
        <f>MAX($A$83:B106)+1</f>
        <v>8</v>
      </c>
      <c r="C107" s="110" t="s">
        <v>1162</v>
      </c>
      <c r="E107" s="64"/>
      <c r="F107" s="218"/>
      <c r="G107" s="181"/>
    </row>
    <row r="108" spans="2:7" ht="14">
      <c r="B108" s="110"/>
      <c r="C108" s="110" t="s">
        <v>1157</v>
      </c>
      <c r="D108" s="15" t="s">
        <v>0</v>
      </c>
      <c r="E108" s="64">
        <v>250</v>
      </c>
      <c r="F108" s="154">
        <v>0</v>
      </c>
      <c r="G108" s="181">
        <f>E108*F108</f>
        <v>0</v>
      </c>
    </row>
    <row r="109" spans="2:7">
      <c r="B109" s="110"/>
      <c r="C109" s="110"/>
      <c r="E109" s="64"/>
      <c r="F109" s="218"/>
      <c r="G109" s="181"/>
    </row>
    <row r="110" spans="2:7" ht="14">
      <c r="B110" s="126">
        <f>MAX($A$83:B109)+1</f>
        <v>9</v>
      </c>
      <c r="C110" s="110" t="s">
        <v>1163</v>
      </c>
      <c r="E110" s="64"/>
      <c r="F110" s="218"/>
      <c r="G110" s="181"/>
    </row>
    <row r="111" spans="2:7" ht="14">
      <c r="B111" s="110"/>
      <c r="C111" s="110" t="s">
        <v>1157</v>
      </c>
      <c r="D111" s="15" t="s">
        <v>0</v>
      </c>
      <c r="E111" s="64">
        <v>140</v>
      </c>
      <c r="F111" s="154">
        <v>0</v>
      </c>
      <c r="G111" s="181">
        <f>E111*F111</f>
        <v>0</v>
      </c>
    </row>
    <row r="112" spans="2:7">
      <c r="B112" s="110"/>
      <c r="C112" s="110"/>
      <c r="E112" s="64"/>
      <c r="F112" s="218"/>
      <c r="G112" s="181"/>
    </row>
    <row r="113" spans="2:7" ht="14">
      <c r="B113" s="126">
        <f>MAX($A$83:B112)+1</f>
        <v>10</v>
      </c>
      <c r="C113" s="110" t="s">
        <v>1164</v>
      </c>
      <c r="E113" s="64"/>
      <c r="F113" s="218"/>
      <c r="G113" s="181"/>
    </row>
    <row r="114" spans="2:7" ht="14">
      <c r="B114" s="110"/>
      <c r="C114" s="110" t="s">
        <v>1157</v>
      </c>
      <c r="D114" s="15" t="s">
        <v>0</v>
      </c>
      <c r="E114" s="64">
        <v>10</v>
      </c>
      <c r="F114" s="154">
        <v>0</v>
      </c>
      <c r="G114" s="181">
        <f>E114*F114</f>
        <v>0</v>
      </c>
    </row>
    <row r="115" spans="2:7">
      <c r="B115" s="110"/>
      <c r="C115" s="110"/>
      <c r="E115" s="64"/>
      <c r="F115" s="218"/>
      <c r="G115" s="181"/>
    </row>
    <row r="116" spans="2:7" ht="14">
      <c r="B116" s="126">
        <f>MAX($A$83:B115)+1</f>
        <v>11</v>
      </c>
      <c r="C116" s="110" t="s">
        <v>1165</v>
      </c>
      <c r="E116" s="64"/>
      <c r="F116" s="218"/>
      <c r="G116" s="181"/>
    </row>
    <row r="117" spans="2:7" ht="14">
      <c r="B117" s="110"/>
      <c r="C117" s="110" t="s">
        <v>1157</v>
      </c>
      <c r="D117" s="15" t="s">
        <v>0</v>
      </c>
      <c r="E117" s="64">
        <v>25</v>
      </c>
      <c r="F117" s="154">
        <v>0</v>
      </c>
      <c r="G117" s="181">
        <f>E117*F117</f>
        <v>0</v>
      </c>
    </row>
    <row r="118" spans="2:7">
      <c r="B118" s="110"/>
      <c r="C118" s="110"/>
      <c r="E118" s="64"/>
      <c r="F118" s="218"/>
      <c r="G118" s="181"/>
    </row>
    <row r="119" spans="2:7" ht="14">
      <c r="B119" s="126">
        <f>MAX($A$83:B118)+1</f>
        <v>12</v>
      </c>
      <c r="C119" s="110" t="s">
        <v>1166</v>
      </c>
      <c r="E119" s="64"/>
      <c r="F119" s="218"/>
      <c r="G119" s="181"/>
    </row>
    <row r="120" spans="2:7" ht="14">
      <c r="B120" s="110"/>
      <c r="C120" s="110" t="s">
        <v>1157</v>
      </c>
      <c r="D120" s="15" t="s">
        <v>0</v>
      </c>
      <c r="E120" s="64">
        <v>160</v>
      </c>
      <c r="F120" s="154">
        <v>0</v>
      </c>
      <c r="G120" s="181">
        <f>E120*F120</f>
        <v>0</v>
      </c>
    </row>
    <row r="121" spans="2:7">
      <c r="B121" s="110"/>
      <c r="C121" s="110"/>
      <c r="E121" s="64"/>
      <c r="F121" s="218"/>
      <c r="G121" s="181"/>
    </row>
    <row r="122" spans="2:7" ht="28">
      <c r="B122" s="126">
        <f>MAX($A$83:B121)+1</f>
        <v>13</v>
      </c>
      <c r="C122" s="110" t="s">
        <v>1167</v>
      </c>
      <c r="E122" s="64"/>
      <c r="F122" s="218"/>
      <c r="G122" s="181"/>
    </row>
    <row r="123" spans="2:7" ht="14">
      <c r="B123" s="110"/>
      <c r="C123" s="110" t="s">
        <v>1157</v>
      </c>
      <c r="D123" s="15" t="s">
        <v>0</v>
      </c>
      <c r="E123" s="64">
        <v>1340</v>
      </c>
      <c r="F123" s="154">
        <v>0</v>
      </c>
      <c r="G123" s="181">
        <f>E123*F123</f>
        <v>0</v>
      </c>
    </row>
    <row r="124" spans="2:7">
      <c r="B124" s="110"/>
      <c r="C124" s="110"/>
      <c r="E124" s="64"/>
      <c r="F124" s="218"/>
      <c r="G124" s="181"/>
    </row>
    <row r="125" spans="2:7" ht="14">
      <c r="B125" s="126">
        <f>MAX($A$83:B124)+1</f>
        <v>14</v>
      </c>
      <c r="C125" s="110" t="s">
        <v>1168</v>
      </c>
      <c r="E125" s="64"/>
      <c r="F125" s="218"/>
      <c r="G125" s="181"/>
    </row>
    <row r="126" spans="2:7" ht="28">
      <c r="B126" s="110"/>
      <c r="C126" s="110" t="s">
        <v>1169</v>
      </c>
      <c r="D126" s="15" t="s">
        <v>0</v>
      </c>
      <c r="E126" s="64">
        <v>45</v>
      </c>
      <c r="F126" s="154">
        <v>0</v>
      </c>
      <c r="G126" s="181">
        <f>E126*F126</f>
        <v>0</v>
      </c>
    </row>
    <row r="127" spans="2:7">
      <c r="B127" s="110"/>
      <c r="C127" s="110"/>
      <c r="E127" s="64"/>
      <c r="F127" s="218"/>
      <c r="G127" s="181"/>
    </row>
    <row r="128" spans="2:7" ht="28">
      <c r="B128" s="126">
        <f>MAX($A$83:B127)+1</f>
        <v>15</v>
      </c>
      <c r="C128" s="110" t="s">
        <v>1170</v>
      </c>
      <c r="E128" s="64"/>
      <c r="F128" s="218"/>
      <c r="G128" s="181"/>
    </row>
    <row r="129" spans="2:7" ht="14">
      <c r="B129" s="110"/>
      <c r="C129" s="110" t="s">
        <v>1171</v>
      </c>
      <c r="D129" s="15" t="s">
        <v>0</v>
      </c>
      <c r="E129" s="64">
        <v>180</v>
      </c>
      <c r="F129" s="154">
        <v>0</v>
      </c>
      <c r="G129" s="181">
        <f>E129*F129</f>
        <v>0</v>
      </c>
    </row>
    <row r="130" spans="2:7">
      <c r="B130" s="110"/>
      <c r="C130" s="110"/>
      <c r="E130" s="64"/>
      <c r="F130" s="218"/>
      <c r="G130" s="181"/>
    </row>
    <row r="131" spans="2:7" ht="28">
      <c r="B131" s="126">
        <f>MAX($A$83:B130)+1</f>
        <v>16</v>
      </c>
      <c r="C131" s="110" t="s">
        <v>1172</v>
      </c>
      <c r="E131" s="64"/>
      <c r="F131" s="218"/>
      <c r="G131" s="181"/>
    </row>
    <row r="132" spans="2:7" ht="14">
      <c r="B132" s="110"/>
      <c r="C132" s="110" t="s">
        <v>1171</v>
      </c>
      <c r="D132" s="15" t="s">
        <v>0</v>
      </c>
      <c r="E132" s="64">
        <v>2250</v>
      </c>
      <c r="F132" s="154">
        <v>0</v>
      </c>
      <c r="G132" s="181">
        <f>E132*F132</f>
        <v>0</v>
      </c>
    </row>
    <row r="133" spans="2:7">
      <c r="B133" s="110"/>
      <c r="C133" s="110"/>
      <c r="E133" s="64"/>
      <c r="F133" s="218"/>
      <c r="G133" s="181"/>
    </row>
    <row r="134" spans="2:7" ht="28">
      <c r="B134" s="126">
        <f>MAX($A$83:B133)+1</f>
        <v>17</v>
      </c>
      <c r="C134" s="110" t="s">
        <v>1173</v>
      </c>
      <c r="E134" s="64"/>
      <c r="F134" s="218"/>
      <c r="G134" s="181"/>
    </row>
    <row r="135" spans="2:7" ht="14">
      <c r="B135" s="110"/>
      <c r="C135" s="110" t="s">
        <v>1171</v>
      </c>
      <c r="D135" s="15" t="s">
        <v>0</v>
      </c>
      <c r="E135" s="64">
        <v>50</v>
      </c>
      <c r="F135" s="154">
        <v>0</v>
      </c>
      <c r="G135" s="181">
        <f>E135*F135</f>
        <v>0</v>
      </c>
    </row>
    <row r="136" spans="2:7">
      <c r="B136" s="110"/>
      <c r="C136" s="110"/>
      <c r="E136" s="64"/>
      <c r="F136" s="218"/>
      <c r="G136" s="181"/>
    </row>
    <row r="137" spans="2:7" ht="14">
      <c r="B137" s="126">
        <f>MAX($A$83:B136)+1</f>
        <v>18</v>
      </c>
      <c r="C137" s="110" t="s">
        <v>1174</v>
      </c>
      <c r="E137" s="64"/>
      <c r="F137" s="218"/>
      <c r="G137" s="181"/>
    </row>
    <row r="138" spans="2:7" ht="14">
      <c r="B138" s="110"/>
      <c r="C138" s="110" t="s">
        <v>1175</v>
      </c>
      <c r="D138" s="15" t="s">
        <v>103</v>
      </c>
      <c r="E138" s="64">
        <v>10</v>
      </c>
      <c r="F138" s="154">
        <v>0</v>
      </c>
      <c r="G138" s="181">
        <f>E138*F138</f>
        <v>0</v>
      </c>
    </row>
    <row r="139" spans="2:7">
      <c r="B139" s="110"/>
      <c r="C139" s="110"/>
      <c r="E139" s="64"/>
      <c r="F139" s="218"/>
      <c r="G139" s="181"/>
    </row>
    <row r="140" spans="2:7" ht="14">
      <c r="B140" s="126">
        <f>MAX($A$83:B139)+1</f>
        <v>19</v>
      </c>
      <c r="C140" s="110" t="s">
        <v>1176</v>
      </c>
      <c r="E140" s="64"/>
      <c r="F140" s="218"/>
      <c r="G140" s="181"/>
    </row>
    <row r="141" spans="2:7" ht="14">
      <c r="B141" s="110"/>
      <c r="C141" s="110" t="s">
        <v>1175</v>
      </c>
      <c r="D141" s="15" t="s">
        <v>103</v>
      </c>
      <c r="E141" s="64">
        <v>30</v>
      </c>
      <c r="F141" s="154">
        <v>0</v>
      </c>
      <c r="G141" s="181">
        <f>E141*F141</f>
        <v>0</v>
      </c>
    </row>
    <row r="142" spans="2:7">
      <c r="B142" s="110"/>
      <c r="C142" s="110"/>
      <c r="E142" s="64"/>
      <c r="F142" s="218"/>
      <c r="G142" s="181"/>
    </row>
    <row r="143" spans="2:7" ht="14">
      <c r="B143" s="126">
        <f>MAX($A$83:B142)+1</f>
        <v>20</v>
      </c>
      <c r="C143" s="110" t="s">
        <v>1177</v>
      </c>
      <c r="E143" s="64"/>
      <c r="F143" s="218"/>
      <c r="G143" s="181"/>
    </row>
    <row r="144" spans="2:7" ht="14">
      <c r="B144" s="110"/>
      <c r="C144" s="110" t="s">
        <v>1178</v>
      </c>
      <c r="D144" s="15" t="s">
        <v>0</v>
      </c>
      <c r="E144" s="64">
        <v>120</v>
      </c>
      <c r="F144" s="154">
        <v>0</v>
      </c>
      <c r="G144" s="181">
        <f>E144*F144</f>
        <v>0</v>
      </c>
    </row>
    <row r="145" spans="2:7">
      <c r="B145" s="110"/>
      <c r="C145" s="110"/>
      <c r="E145" s="64"/>
      <c r="F145" s="218"/>
      <c r="G145" s="181"/>
    </row>
    <row r="146" spans="2:7" ht="14">
      <c r="B146" s="126">
        <f>MAX($A$83:B145)+1</f>
        <v>21</v>
      </c>
      <c r="C146" s="110" t="s">
        <v>1177</v>
      </c>
      <c r="E146" s="64"/>
      <c r="F146" s="218"/>
      <c r="G146" s="181"/>
    </row>
    <row r="147" spans="2:7" ht="14">
      <c r="B147" s="110"/>
      <c r="C147" s="110" t="s">
        <v>1179</v>
      </c>
      <c r="D147" s="15" t="s">
        <v>0</v>
      </c>
      <c r="E147" s="64">
        <v>350</v>
      </c>
      <c r="F147" s="154">
        <v>0</v>
      </c>
      <c r="G147" s="181">
        <f>E147*F147</f>
        <v>0</v>
      </c>
    </row>
    <row r="148" spans="2:7">
      <c r="B148" s="110"/>
      <c r="C148" s="110"/>
      <c r="E148" s="64"/>
      <c r="F148" s="218"/>
      <c r="G148" s="181"/>
    </row>
    <row r="149" spans="2:7" ht="14">
      <c r="B149" s="126">
        <f>MAX($A$83:B148)+1</f>
        <v>22</v>
      </c>
      <c r="C149" s="110" t="s">
        <v>1180</v>
      </c>
      <c r="E149" s="64"/>
      <c r="F149" s="218"/>
      <c r="G149" s="181"/>
    </row>
    <row r="150" spans="2:7" ht="14">
      <c r="B150" s="110"/>
      <c r="C150" s="110" t="s">
        <v>1181</v>
      </c>
      <c r="D150" s="15" t="s">
        <v>136</v>
      </c>
      <c r="E150" s="64">
        <v>1</v>
      </c>
      <c r="F150" s="154">
        <v>0</v>
      </c>
      <c r="G150" s="181">
        <f>E150*F150</f>
        <v>0</v>
      </c>
    </row>
    <row r="151" spans="2:7">
      <c r="B151" s="110"/>
      <c r="C151" s="110"/>
      <c r="E151" s="64"/>
      <c r="F151" s="218"/>
      <c r="G151" s="181"/>
    </row>
    <row r="152" spans="2:7" ht="14">
      <c r="B152" s="126">
        <f>MAX($A$83:B151)+1</f>
        <v>23</v>
      </c>
      <c r="C152" s="110" t="s">
        <v>1182</v>
      </c>
      <c r="E152" s="64"/>
      <c r="F152" s="218"/>
      <c r="G152" s="181"/>
    </row>
    <row r="153" spans="2:7" ht="45" customHeight="1">
      <c r="B153" s="110"/>
      <c r="C153" s="110" t="s">
        <v>1183</v>
      </c>
      <c r="D153" s="15" t="s">
        <v>0</v>
      </c>
      <c r="E153" s="64">
        <v>90</v>
      </c>
      <c r="F153" s="154">
        <v>0</v>
      </c>
      <c r="G153" s="181">
        <f>E153*F153</f>
        <v>0</v>
      </c>
    </row>
    <row r="154" spans="2:7">
      <c r="B154" s="110"/>
      <c r="C154" s="110"/>
      <c r="E154" s="64"/>
      <c r="F154" s="218"/>
      <c r="G154" s="181"/>
    </row>
    <row r="155" spans="2:7" ht="14">
      <c r="B155" s="126">
        <f>MAX($A$83:B154)+1</f>
        <v>24</v>
      </c>
      <c r="C155" s="110" t="s">
        <v>1184</v>
      </c>
      <c r="E155" s="64"/>
      <c r="F155" s="218"/>
      <c r="G155" s="181"/>
    </row>
    <row r="156" spans="2:7" ht="51" customHeight="1">
      <c r="B156" s="110"/>
      <c r="C156" s="110" t="s">
        <v>1183</v>
      </c>
      <c r="D156" s="15" t="s">
        <v>0</v>
      </c>
      <c r="E156" s="64">
        <v>20</v>
      </c>
      <c r="F156" s="154">
        <v>0</v>
      </c>
      <c r="G156" s="181">
        <f>E156*F156</f>
        <v>0</v>
      </c>
    </row>
    <row r="157" spans="2:7">
      <c r="B157" s="110"/>
      <c r="C157" s="110"/>
      <c r="E157" s="64"/>
      <c r="F157" s="218"/>
      <c r="G157" s="181"/>
    </row>
    <row r="158" spans="2:7" ht="14">
      <c r="B158" s="126">
        <f>MAX($A$83:B157)+1</f>
        <v>25</v>
      </c>
      <c r="C158" s="110" t="s">
        <v>1185</v>
      </c>
      <c r="E158" s="64"/>
      <c r="F158" s="218"/>
      <c r="G158" s="181"/>
    </row>
    <row r="159" spans="2:7" ht="28">
      <c r="B159" s="110"/>
      <c r="C159" s="110" t="s">
        <v>1186</v>
      </c>
      <c r="D159" s="15" t="s">
        <v>0</v>
      </c>
      <c r="E159" s="64">
        <v>3</v>
      </c>
      <c r="F159" s="154">
        <v>0</v>
      </c>
      <c r="G159" s="181">
        <f>E159*F159</f>
        <v>0</v>
      </c>
    </row>
    <row r="160" spans="2:7">
      <c r="B160" s="110"/>
      <c r="C160" s="110"/>
    </row>
    <row r="161" spans="2:7" s="77" customFormat="1">
      <c r="B161" s="113"/>
      <c r="C161" s="115" t="s">
        <v>1187</v>
      </c>
      <c r="D161" s="60"/>
      <c r="E161" s="61"/>
      <c r="F161" s="193"/>
      <c r="G161" s="194">
        <f>SUM(G84:G160)</f>
        <v>0</v>
      </c>
    </row>
    <row r="164" spans="2:7" s="77" customFormat="1">
      <c r="B164" s="112" t="s">
        <v>1188</v>
      </c>
      <c r="C164" s="96"/>
      <c r="D164" s="60"/>
      <c r="E164" s="61"/>
      <c r="F164" s="193"/>
      <c r="G164" s="217"/>
    </row>
    <row r="166" spans="2:7" ht="28">
      <c r="C166" s="110" t="s">
        <v>1189</v>
      </c>
    </row>
    <row r="168" spans="2:7" ht="14">
      <c r="B168" s="125">
        <f>MAX(A163:B167)+1</f>
        <v>1</v>
      </c>
      <c r="C168" s="110" t="s">
        <v>1190</v>
      </c>
      <c r="D168" s="64"/>
      <c r="E168" s="64"/>
      <c r="F168" s="218"/>
    </row>
    <row r="169" spans="2:7" ht="42">
      <c r="B169" s="110"/>
      <c r="C169" s="110" t="s">
        <v>1191</v>
      </c>
      <c r="D169" s="64"/>
      <c r="E169" s="64"/>
      <c r="F169" s="218"/>
    </row>
    <row r="170" spans="2:7" ht="28">
      <c r="B170" s="110"/>
      <c r="C170" s="110" t="s">
        <v>1192</v>
      </c>
      <c r="D170" s="64"/>
      <c r="E170" s="64"/>
      <c r="F170" s="218"/>
    </row>
    <row r="171" spans="2:7" ht="14">
      <c r="B171" s="110"/>
      <c r="C171" s="110" t="s">
        <v>1193</v>
      </c>
      <c r="D171" s="64"/>
      <c r="E171" s="64"/>
      <c r="F171" s="218"/>
    </row>
    <row r="172" spans="2:7" ht="14">
      <c r="B172" s="110"/>
      <c r="C172" s="110" t="s">
        <v>1194</v>
      </c>
      <c r="D172" s="64"/>
      <c r="E172" s="64"/>
      <c r="F172" s="218"/>
    </row>
    <row r="173" spans="2:7" ht="28">
      <c r="B173" s="110"/>
      <c r="C173" s="110" t="s">
        <v>1195</v>
      </c>
      <c r="D173" s="64"/>
      <c r="E173" s="64"/>
      <c r="F173" s="218"/>
    </row>
    <row r="174" spans="2:7" ht="14">
      <c r="B174" s="110"/>
      <c r="C174" s="110" t="s">
        <v>1196</v>
      </c>
      <c r="D174" s="64"/>
      <c r="E174" s="64"/>
      <c r="F174" s="218"/>
    </row>
    <row r="175" spans="2:7" ht="14">
      <c r="B175" s="110"/>
      <c r="C175" s="110" t="s">
        <v>1197</v>
      </c>
      <c r="D175" s="64"/>
      <c r="E175" s="64"/>
      <c r="F175" s="218"/>
    </row>
    <row r="176" spans="2:7" ht="14">
      <c r="B176" s="110"/>
      <c r="C176" s="110" t="s">
        <v>1198</v>
      </c>
      <c r="D176" s="64"/>
      <c r="E176" s="64"/>
      <c r="F176" s="218"/>
    </row>
    <row r="177" spans="2:6" ht="14">
      <c r="B177" s="110"/>
      <c r="C177" s="110" t="s">
        <v>1199</v>
      </c>
      <c r="D177" s="64"/>
      <c r="E177" s="64"/>
      <c r="F177" s="218"/>
    </row>
    <row r="178" spans="2:6" ht="15" customHeight="1">
      <c r="B178" s="110"/>
      <c r="C178" s="110" t="s">
        <v>1200</v>
      </c>
      <c r="D178" s="64"/>
      <c r="E178" s="64"/>
      <c r="F178" s="218"/>
    </row>
    <row r="179" spans="2:6" ht="14">
      <c r="B179" s="110"/>
      <c r="C179" s="110" t="s">
        <v>1201</v>
      </c>
      <c r="D179" s="64"/>
      <c r="E179" s="64"/>
      <c r="F179" s="218"/>
    </row>
    <row r="180" spans="2:6" ht="14">
      <c r="B180" s="110"/>
      <c r="C180" s="110" t="s">
        <v>1202</v>
      </c>
      <c r="D180" s="64"/>
      <c r="E180" s="64"/>
      <c r="F180" s="218"/>
    </row>
    <row r="181" spans="2:6" ht="14">
      <c r="B181" s="110"/>
      <c r="C181" s="110" t="s">
        <v>1203</v>
      </c>
      <c r="D181" s="64"/>
      <c r="E181" s="64"/>
      <c r="F181" s="218"/>
    </row>
    <row r="182" spans="2:6" ht="14">
      <c r="B182" s="110"/>
      <c r="C182" s="110" t="s">
        <v>1204</v>
      </c>
      <c r="D182" s="64"/>
      <c r="E182" s="64"/>
      <c r="F182" s="218"/>
    </row>
    <row r="183" spans="2:6" ht="14">
      <c r="B183" s="110"/>
      <c r="C183" s="110" t="s">
        <v>1205</v>
      </c>
      <c r="D183" s="64"/>
      <c r="E183" s="64"/>
      <c r="F183" s="218"/>
    </row>
    <row r="184" spans="2:6" ht="14">
      <c r="B184" s="110"/>
      <c r="C184" s="110" t="s">
        <v>1206</v>
      </c>
      <c r="D184" s="64"/>
      <c r="E184" s="64"/>
      <c r="F184" s="218"/>
    </row>
    <row r="185" spans="2:6" ht="14">
      <c r="B185" s="110"/>
      <c r="C185" s="110" t="s">
        <v>1207</v>
      </c>
      <c r="D185" s="64"/>
      <c r="E185" s="64"/>
      <c r="F185" s="218"/>
    </row>
    <row r="186" spans="2:6" ht="28">
      <c r="B186" s="110"/>
      <c r="C186" s="110" t="s">
        <v>1208</v>
      </c>
      <c r="D186" s="64"/>
      <c r="E186" s="64"/>
      <c r="F186" s="218"/>
    </row>
    <row r="187" spans="2:6" ht="14">
      <c r="B187" s="110"/>
      <c r="C187" s="110" t="s">
        <v>1209</v>
      </c>
      <c r="D187" s="64"/>
      <c r="E187" s="64"/>
      <c r="F187" s="218"/>
    </row>
    <row r="188" spans="2:6" ht="14">
      <c r="B188" s="110"/>
      <c r="C188" s="110" t="s">
        <v>1210</v>
      </c>
      <c r="D188" s="64"/>
      <c r="E188" s="64"/>
      <c r="F188" s="218"/>
    </row>
    <row r="189" spans="2:6" ht="14">
      <c r="B189" s="110"/>
      <c r="C189" s="110" t="s">
        <v>1211</v>
      </c>
      <c r="D189" s="64"/>
      <c r="E189" s="64"/>
      <c r="F189" s="218"/>
    </row>
    <row r="190" spans="2:6" ht="14">
      <c r="B190" s="110"/>
      <c r="C190" s="110" t="s">
        <v>1212</v>
      </c>
      <c r="D190" s="64"/>
      <c r="E190" s="64"/>
      <c r="F190" s="218"/>
    </row>
    <row r="191" spans="2:6" ht="14">
      <c r="B191" s="110"/>
      <c r="C191" s="110" t="s">
        <v>1213</v>
      </c>
      <c r="D191" s="64"/>
      <c r="E191" s="64"/>
      <c r="F191" s="218"/>
    </row>
    <row r="192" spans="2:6" ht="14">
      <c r="B192" s="110"/>
      <c r="C192" s="110" t="s">
        <v>1214</v>
      </c>
      <c r="D192" s="64"/>
      <c r="E192" s="64"/>
      <c r="F192" s="218"/>
    </row>
    <row r="193" spans="2:7" ht="42">
      <c r="B193" s="110"/>
      <c r="C193" s="110" t="s">
        <v>1215</v>
      </c>
      <c r="D193" s="64" t="s">
        <v>136</v>
      </c>
      <c r="E193" s="64">
        <v>1</v>
      </c>
      <c r="F193" s="154">
        <v>0</v>
      </c>
      <c r="G193" s="181">
        <f>E193*F193</f>
        <v>0</v>
      </c>
    </row>
    <row r="194" spans="2:7">
      <c r="B194" s="110"/>
      <c r="C194" s="110"/>
      <c r="E194" s="64"/>
      <c r="F194" s="218"/>
      <c r="G194" s="181"/>
    </row>
    <row r="195" spans="2:7" ht="14">
      <c r="B195" s="125">
        <f>MAX(A166:B194)+1</f>
        <v>2</v>
      </c>
      <c r="C195" s="110" t="s">
        <v>1216</v>
      </c>
      <c r="E195" s="64"/>
      <c r="F195" s="218"/>
      <c r="G195" s="181"/>
    </row>
    <row r="196" spans="2:7" ht="42">
      <c r="B196" s="110"/>
      <c r="C196" s="110" t="s">
        <v>1217</v>
      </c>
      <c r="E196" s="64"/>
      <c r="F196" s="218"/>
      <c r="G196" s="181"/>
    </row>
    <row r="197" spans="2:7" ht="80" customHeight="1">
      <c r="B197" s="110"/>
      <c r="C197" s="110" t="s">
        <v>1218</v>
      </c>
      <c r="D197" s="64" t="s">
        <v>136</v>
      </c>
      <c r="E197" s="64">
        <v>1</v>
      </c>
      <c r="F197" s="154">
        <v>0</v>
      </c>
      <c r="G197" s="181">
        <f>E197*F197</f>
        <v>0</v>
      </c>
    </row>
    <row r="198" spans="2:7">
      <c r="B198" s="110"/>
      <c r="C198" s="110"/>
      <c r="E198" s="64"/>
      <c r="F198" s="218"/>
      <c r="G198" s="181"/>
    </row>
    <row r="199" spans="2:7" ht="14">
      <c r="B199" s="125">
        <f>MAX(A170:B198)+1</f>
        <v>3</v>
      </c>
      <c r="C199" s="110" t="s">
        <v>1219</v>
      </c>
      <c r="E199" s="64"/>
      <c r="F199" s="218"/>
      <c r="G199" s="181"/>
    </row>
    <row r="200" spans="2:7" ht="56" customHeight="1">
      <c r="B200" s="110"/>
      <c r="C200" s="110" t="s">
        <v>1220</v>
      </c>
      <c r="E200" s="64"/>
      <c r="F200" s="218"/>
      <c r="G200" s="181"/>
    </row>
    <row r="201" spans="2:7" ht="28">
      <c r="B201" s="110"/>
      <c r="C201" s="110" t="s">
        <v>1221</v>
      </c>
      <c r="E201" s="64"/>
      <c r="F201" s="218"/>
      <c r="G201" s="181"/>
    </row>
    <row r="202" spans="2:7" ht="14">
      <c r="B202" s="110"/>
      <c r="C202" s="110" t="s">
        <v>1222</v>
      </c>
      <c r="E202" s="64"/>
      <c r="F202" s="218"/>
      <c r="G202" s="181"/>
    </row>
    <row r="203" spans="2:7" ht="28">
      <c r="B203" s="110"/>
      <c r="C203" s="110" t="s">
        <v>1223</v>
      </c>
      <c r="E203" s="64"/>
      <c r="F203" s="218"/>
      <c r="G203" s="181"/>
    </row>
    <row r="204" spans="2:7" ht="28">
      <c r="B204" s="110"/>
      <c r="C204" s="110" t="s">
        <v>1224</v>
      </c>
      <c r="E204" s="64"/>
      <c r="F204" s="218"/>
      <c r="G204" s="181"/>
    </row>
    <row r="205" spans="2:7" ht="28">
      <c r="B205" s="110"/>
      <c r="C205" s="110" t="s">
        <v>1225</v>
      </c>
      <c r="E205" s="64"/>
      <c r="F205" s="218"/>
      <c r="G205" s="181"/>
    </row>
    <row r="206" spans="2:7" ht="14">
      <c r="B206" s="110"/>
      <c r="C206" s="110" t="s">
        <v>1226</v>
      </c>
      <c r="E206" s="64"/>
      <c r="F206" s="218"/>
      <c r="G206" s="181"/>
    </row>
    <row r="207" spans="2:7" ht="14">
      <c r="B207" s="110"/>
      <c r="C207" s="110" t="s">
        <v>1227</v>
      </c>
      <c r="E207" s="64"/>
      <c r="F207" s="218"/>
      <c r="G207" s="181"/>
    </row>
    <row r="208" spans="2:7" ht="28">
      <c r="B208" s="110"/>
      <c r="C208" s="110" t="s">
        <v>1228</v>
      </c>
      <c r="E208" s="64"/>
      <c r="F208" s="218"/>
      <c r="G208" s="181"/>
    </row>
    <row r="209" spans="2:7" ht="14">
      <c r="B209" s="110"/>
      <c r="C209" s="110" t="s">
        <v>1229</v>
      </c>
      <c r="E209" s="64"/>
      <c r="F209" s="218"/>
      <c r="G209" s="181"/>
    </row>
    <row r="210" spans="2:7" ht="14">
      <c r="B210" s="110"/>
      <c r="C210" s="110" t="s">
        <v>1230</v>
      </c>
      <c r="E210" s="64"/>
      <c r="F210" s="218"/>
      <c r="G210" s="181"/>
    </row>
    <row r="211" spans="2:7" ht="14">
      <c r="B211" s="110"/>
      <c r="C211" s="110" t="s">
        <v>1231</v>
      </c>
      <c r="E211" s="64"/>
      <c r="F211" s="218"/>
      <c r="G211" s="181"/>
    </row>
    <row r="212" spans="2:7" ht="14">
      <c r="B212" s="110"/>
      <c r="C212" s="110" t="s">
        <v>1232</v>
      </c>
      <c r="E212" s="64"/>
      <c r="F212" s="218"/>
      <c r="G212" s="181"/>
    </row>
    <row r="213" spans="2:7" ht="14">
      <c r="B213" s="110"/>
      <c r="C213" s="110" t="s">
        <v>1233</v>
      </c>
      <c r="E213" s="64"/>
      <c r="F213" s="218"/>
      <c r="G213" s="181"/>
    </row>
    <row r="214" spans="2:7" ht="14">
      <c r="B214" s="110"/>
      <c r="C214" s="110" t="s">
        <v>1234</v>
      </c>
    </row>
    <row r="215" spans="2:7" ht="14">
      <c r="B215" s="110"/>
      <c r="C215" s="110" t="s">
        <v>1239</v>
      </c>
      <c r="D215" s="64" t="s">
        <v>136</v>
      </c>
      <c r="E215" s="64">
        <v>1</v>
      </c>
      <c r="F215" s="154">
        <v>0</v>
      </c>
      <c r="G215" s="181">
        <f>E215*F215</f>
        <v>0</v>
      </c>
    </row>
    <row r="216" spans="2:7">
      <c r="B216" s="110"/>
      <c r="C216" s="110"/>
      <c r="E216" s="64"/>
      <c r="F216" s="218"/>
      <c r="G216" s="181"/>
    </row>
    <row r="217" spans="2:7" ht="14">
      <c r="B217" s="125">
        <f>MAX(A188:B216)+1</f>
        <v>4</v>
      </c>
      <c r="C217" s="110" t="s">
        <v>1235</v>
      </c>
      <c r="E217" s="64"/>
      <c r="F217" s="218"/>
      <c r="G217" s="181"/>
    </row>
    <row r="218" spans="2:7" ht="14">
      <c r="B218" s="110"/>
      <c r="C218" s="110" t="s">
        <v>1236</v>
      </c>
      <c r="E218" s="64"/>
      <c r="F218" s="218"/>
      <c r="G218" s="181"/>
    </row>
    <row r="219" spans="2:7" ht="28">
      <c r="B219" s="110"/>
      <c r="C219" s="110" t="s">
        <v>1237</v>
      </c>
      <c r="E219" s="64"/>
      <c r="F219" s="218"/>
      <c r="G219" s="181"/>
    </row>
    <row r="220" spans="2:7" ht="28">
      <c r="B220" s="110"/>
      <c r="C220" s="110" t="s">
        <v>1238</v>
      </c>
    </row>
    <row r="221" spans="2:7" ht="14">
      <c r="B221" s="110"/>
      <c r="C221" s="110" t="s">
        <v>1240</v>
      </c>
      <c r="D221" s="64" t="s">
        <v>136</v>
      </c>
      <c r="E221" s="64">
        <v>1</v>
      </c>
      <c r="F221" s="154">
        <v>0</v>
      </c>
      <c r="G221" s="181">
        <f>E221*F221</f>
        <v>0</v>
      </c>
    </row>
    <row r="223" spans="2:7" s="77" customFormat="1">
      <c r="B223" s="113"/>
      <c r="C223" s="115" t="s">
        <v>1241</v>
      </c>
      <c r="D223" s="60"/>
      <c r="E223" s="61"/>
      <c r="F223" s="193"/>
      <c r="G223" s="194">
        <f>SUM(G167:G222)</f>
        <v>0</v>
      </c>
    </row>
    <row r="226" spans="2:7" s="77" customFormat="1">
      <c r="B226" s="112" t="s">
        <v>1281</v>
      </c>
      <c r="C226" s="96"/>
      <c r="D226" s="60"/>
      <c r="E226" s="61"/>
      <c r="F226" s="193"/>
      <c r="G226" s="217"/>
    </row>
    <row r="228" spans="2:7" ht="42">
      <c r="C228" s="110" t="s">
        <v>1242</v>
      </c>
    </row>
    <row r="229" spans="2:7">
      <c r="E229" s="64"/>
      <c r="F229" s="218"/>
      <c r="G229" s="181"/>
    </row>
    <row r="230" spans="2:7" ht="28">
      <c r="B230" s="124">
        <f>MAX(A225:B229)+1</f>
        <v>1</v>
      </c>
      <c r="C230" s="110" t="s">
        <v>1243</v>
      </c>
      <c r="E230" s="64"/>
      <c r="F230" s="218"/>
      <c r="G230" s="181"/>
    </row>
    <row r="231" spans="2:7" ht="16" customHeight="1">
      <c r="B231" s="110"/>
      <c r="C231" s="110" t="s">
        <v>1244</v>
      </c>
      <c r="D231" s="15" t="s">
        <v>103</v>
      </c>
      <c r="E231" s="64">
        <v>1</v>
      </c>
      <c r="F231" s="154">
        <v>0</v>
      </c>
      <c r="G231" s="181">
        <f>E231*F231</f>
        <v>0</v>
      </c>
    </row>
    <row r="232" spans="2:7">
      <c r="B232" s="110"/>
      <c r="C232" s="110"/>
      <c r="E232" s="64"/>
      <c r="F232" s="218"/>
      <c r="G232" s="181"/>
    </row>
    <row r="233" spans="2:7" ht="14">
      <c r="B233" s="124">
        <f>MAX(A228:B232)+1</f>
        <v>2</v>
      </c>
      <c r="C233" s="110" t="s">
        <v>1245</v>
      </c>
      <c r="E233" s="64"/>
      <c r="F233" s="218"/>
      <c r="G233" s="181"/>
    </row>
    <row r="234" spans="2:7" ht="28">
      <c r="B234" s="110"/>
      <c r="C234" s="110" t="s">
        <v>1246</v>
      </c>
      <c r="D234" s="15" t="s">
        <v>103</v>
      </c>
      <c r="E234" s="64">
        <v>17</v>
      </c>
      <c r="F234" s="154">
        <v>0</v>
      </c>
      <c r="G234" s="181">
        <f>E234*F234</f>
        <v>0</v>
      </c>
    </row>
    <row r="235" spans="2:7">
      <c r="B235" s="110"/>
      <c r="C235" s="110"/>
      <c r="E235" s="64"/>
      <c r="F235" s="218"/>
      <c r="G235" s="181"/>
    </row>
    <row r="236" spans="2:7" ht="14">
      <c r="B236" s="124">
        <f>MAX(A231:B235)+1</f>
        <v>3</v>
      </c>
      <c r="C236" s="110" t="s">
        <v>1247</v>
      </c>
      <c r="E236" s="64"/>
      <c r="F236" s="218"/>
      <c r="G236" s="181"/>
    </row>
    <row r="237" spans="2:7" ht="28">
      <c r="B237" s="110"/>
      <c r="C237" s="110" t="s">
        <v>1246</v>
      </c>
      <c r="D237" s="15" t="s">
        <v>103</v>
      </c>
      <c r="E237" s="64">
        <v>9</v>
      </c>
      <c r="F237" s="154">
        <v>0</v>
      </c>
      <c r="G237" s="181">
        <f>E237*F237</f>
        <v>0</v>
      </c>
    </row>
    <row r="238" spans="2:7">
      <c r="B238" s="110"/>
      <c r="C238" s="110"/>
      <c r="E238" s="64"/>
      <c r="F238" s="218"/>
      <c r="G238" s="181"/>
    </row>
    <row r="239" spans="2:7" ht="14">
      <c r="B239" s="124">
        <f>MAX(A234:B238)+1</f>
        <v>4</v>
      </c>
      <c r="C239" s="110" t="s">
        <v>1248</v>
      </c>
      <c r="E239" s="64"/>
      <c r="F239" s="218"/>
      <c r="G239" s="181"/>
    </row>
    <row r="240" spans="2:7" ht="28">
      <c r="B240" s="110"/>
      <c r="C240" s="110" t="s">
        <v>1249</v>
      </c>
      <c r="D240" s="15" t="s">
        <v>103</v>
      </c>
      <c r="E240" s="64">
        <v>2</v>
      </c>
      <c r="F240" s="154">
        <v>0</v>
      </c>
      <c r="G240" s="181">
        <f>E240*F240</f>
        <v>0</v>
      </c>
    </row>
    <row r="241" spans="2:7">
      <c r="B241" s="110"/>
      <c r="C241" s="110"/>
      <c r="E241" s="64"/>
      <c r="F241" s="218"/>
      <c r="G241" s="181"/>
    </row>
    <row r="242" spans="2:7" ht="14" customHeight="1">
      <c r="B242" s="124">
        <f>MAX(A237:B241)+1</f>
        <v>5</v>
      </c>
      <c r="C242" s="110" t="s">
        <v>1250</v>
      </c>
      <c r="E242" s="64"/>
      <c r="F242" s="218"/>
      <c r="G242" s="181"/>
    </row>
    <row r="243" spans="2:7" ht="28">
      <c r="B243" s="110"/>
      <c r="C243" s="110" t="s">
        <v>1249</v>
      </c>
      <c r="D243" s="15" t="s">
        <v>103</v>
      </c>
      <c r="E243" s="64">
        <v>6</v>
      </c>
      <c r="F243" s="154">
        <v>0</v>
      </c>
      <c r="G243" s="181">
        <f>E243*F243</f>
        <v>0</v>
      </c>
    </row>
    <row r="244" spans="2:7">
      <c r="B244" s="110"/>
      <c r="C244" s="110"/>
      <c r="E244" s="64"/>
      <c r="F244" s="218"/>
      <c r="G244" s="181"/>
    </row>
    <row r="245" spans="2:7" ht="28">
      <c r="B245" s="124">
        <f>MAX(A240:B244)+1</f>
        <v>6</v>
      </c>
      <c r="C245" s="110" t="s">
        <v>1251</v>
      </c>
      <c r="E245" s="64"/>
      <c r="F245" s="218"/>
      <c r="G245" s="181"/>
    </row>
    <row r="246" spans="2:7" ht="14" customHeight="1">
      <c r="B246" s="110"/>
      <c r="C246" s="110" t="s">
        <v>1244</v>
      </c>
      <c r="D246" s="15" t="s">
        <v>103</v>
      </c>
      <c r="E246" s="64">
        <v>3</v>
      </c>
      <c r="F246" s="154">
        <v>0</v>
      </c>
      <c r="G246" s="181">
        <f>E246*F246</f>
        <v>0</v>
      </c>
    </row>
    <row r="247" spans="2:7">
      <c r="B247" s="110"/>
      <c r="C247" s="110"/>
      <c r="E247" s="64"/>
      <c r="F247" s="218"/>
      <c r="G247" s="181"/>
    </row>
    <row r="248" spans="2:7" ht="14">
      <c r="B248" s="124">
        <f>MAX(A243:B247)+1</f>
        <v>7</v>
      </c>
      <c r="C248" s="110" t="s">
        <v>1252</v>
      </c>
      <c r="E248" s="64"/>
      <c r="F248" s="218"/>
      <c r="G248" s="181"/>
    </row>
    <row r="249" spans="2:7" ht="56">
      <c r="B249" s="110"/>
      <c r="C249" s="110" t="s">
        <v>1253</v>
      </c>
      <c r="D249" s="15" t="s">
        <v>103</v>
      </c>
      <c r="E249" s="64">
        <v>2</v>
      </c>
      <c r="F249" s="154">
        <v>0</v>
      </c>
      <c r="G249" s="181">
        <f>E249*F249</f>
        <v>0</v>
      </c>
    </row>
    <row r="250" spans="2:7">
      <c r="B250" s="110"/>
      <c r="C250" s="110"/>
      <c r="E250" s="64"/>
      <c r="F250" s="218"/>
      <c r="G250" s="181"/>
    </row>
    <row r="251" spans="2:7" ht="14">
      <c r="B251" s="124">
        <f>MAX(A246:B250)+1</f>
        <v>8</v>
      </c>
      <c r="C251" s="110" t="s">
        <v>1252</v>
      </c>
      <c r="E251" s="64"/>
      <c r="F251" s="218"/>
      <c r="G251" s="181"/>
    </row>
    <row r="252" spans="2:7" ht="56">
      <c r="B252" s="110"/>
      <c r="C252" s="110" t="s">
        <v>1254</v>
      </c>
      <c r="D252" s="15" t="s">
        <v>103</v>
      </c>
      <c r="E252" s="64">
        <v>12</v>
      </c>
      <c r="F252" s="154">
        <v>0</v>
      </c>
      <c r="G252" s="181">
        <f>E252*F252</f>
        <v>0</v>
      </c>
    </row>
    <row r="253" spans="2:7">
      <c r="B253" s="110"/>
      <c r="C253" s="110"/>
      <c r="E253" s="64"/>
      <c r="F253" s="218"/>
      <c r="G253" s="181"/>
    </row>
    <row r="254" spans="2:7" ht="14">
      <c r="B254" s="124">
        <f>MAX(A249:B253)+1</f>
        <v>9</v>
      </c>
      <c r="C254" s="110" t="s">
        <v>1255</v>
      </c>
      <c r="E254" s="64"/>
      <c r="F254" s="218"/>
      <c r="G254" s="181"/>
    </row>
    <row r="255" spans="2:7" ht="14">
      <c r="B255" s="110"/>
      <c r="C255" s="110" t="s">
        <v>1256</v>
      </c>
      <c r="D255" s="15" t="s">
        <v>103</v>
      </c>
      <c r="E255" s="64">
        <v>4</v>
      </c>
      <c r="F255" s="154">
        <v>0</v>
      </c>
      <c r="G255" s="181">
        <f>E255*F255</f>
        <v>0</v>
      </c>
    </row>
    <row r="256" spans="2:7">
      <c r="B256" s="110"/>
      <c r="C256" s="110"/>
      <c r="E256" s="64"/>
      <c r="F256" s="218"/>
      <c r="G256" s="181"/>
    </row>
    <row r="257" spans="2:7" ht="14">
      <c r="B257" s="124">
        <f>MAX(A252:B256)+1</f>
        <v>10</v>
      </c>
      <c r="C257" s="110" t="s">
        <v>1257</v>
      </c>
      <c r="E257" s="64"/>
      <c r="F257" s="218"/>
      <c r="G257" s="181"/>
    </row>
    <row r="258" spans="2:7" ht="14">
      <c r="B258" s="110"/>
      <c r="C258" s="110" t="s">
        <v>1256</v>
      </c>
      <c r="D258" s="15" t="s">
        <v>103</v>
      </c>
      <c r="E258" s="64">
        <v>24</v>
      </c>
      <c r="F258" s="154">
        <v>0</v>
      </c>
      <c r="G258" s="181">
        <f>E258*F258</f>
        <v>0</v>
      </c>
    </row>
    <row r="259" spans="2:7">
      <c r="B259" s="110"/>
      <c r="C259" s="110"/>
      <c r="E259" s="64"/>
      <c r="F259" s="218"/>
      <c r="G259" s="181"/>
    </row>
    <row r="260" spans="2:7" ht="14">
      <c r="B260" s="124">
        <f>MAX(A255:B259)+1</f>
        <v>11</v>
      </c>
      <c r="C260" s="110" t="s">
        <v>1258</v>
      </c>
      <c r="E260" s="64"/>
      <c r="F260" s="218"/>
      <c r="G260" s="181"/>
    </row>
    <row r="261" spans="2:7" ht="28">
      <c r="B261" s="110"/>
      <c r="C261" s="110" t="s">
        <v>1259</v>
      </c>
      <c r="D261" s="15" t="s">
        <v>103</v>
      </c>
      <c r="E261" s="64">
        <v>32</v>
      </c>
      <c r="F261" s="154">
        <v>0</v>
      </c>
      <c r="G261" s="181">
        <f>E261*F261</f>
        <v>0</v>
      </c>
    </row>
    <row r="262" spans="2:7">
      <c r="B262" s="110"/>
      <c r="C262" s="110"/>
      <c r="E262" s="64"/>
      <c r="F262" s="218"/>
      <c r="G262" s="181"/>
    </row>
    <row r="263" spans="2:7" ht="14">
      <c r="B263" s="124">
        <f>MAX(A258:B262)+1</f>
        <v>12</v>
      </c>
      <c r="C263" s="110" t="s">
        <v>1260</v>
      </c>
      <c r="E263" s="64"/>
      <c r="F263" s="218"/>
      <c r="G263" s="181"/>
    </row>
    <row r="264" spans="2:7" ht="28">
      <c r="B264" s="110"/>
      <c r="C264" s="110" t="s">
        <v>1249</v>
      </c>
      <c r="D264" s="15" t="s">
        <v>103</v>
      </c>
      <c r="E264" s="64">
        <v>2</v>
      </c>
      <c r="F264" s="154">
        <v>0</v>
      </c>
      <c r="G264" s="181">
        <f>E264*F264</f>
        <v>0</v>
      </c>
    </row>
    <row r="265" spans="2:7">
      <c r="B265" s="110"/>
      <c r="C265" s="110"/>
      <c r="E265" s="64"/>
      <c r="F265" s="218"/>
      <c r="G265" s="181"/>
    </row>
    <row r="266" spans="2:7" ht="14">
      <c r="B266" s="124">
        <f>MAX(A261:B265)+1</f>
        <v>13</v>
      </c>
      <c r="C266" s="110" t="s">
        <v>1261</v>
      </c>
      <c r="E266" s="64"/>
      <c r="F266" s="218"/>
      <c r="G266" s="181"/>
    </row>
    <row r="267" spans="2:7" ht="14">
      <c r="B267" s="110"/>
      <c r="C267" s="110" t="s">
        <v>1262</v>
      </c>
      <c r="D267" s="15" t="s">
        <v>103</v>
      </c>
      <c r="E267" s="64">
        <v>2</v>
      </c>
      <c r="F267" s="154">
        <v>0</v>
      </c>
      <c r="G267" s="181">
        <f>E267*F267</f>
        <v>0</v>
      </c>
    </row>
    <row r="268" spans="2:7">
      <c r="B268" s="110"/>
      <c r="C268" s="110"/>
      <c r="E268" s="64"/>
      <c r="F268" s="218"/>
      <c r="G268" s="181"/>
    </row>
    <row r="269" spans="2:7" ht="14">
      <c r="B269" s="124">
        <f>MAX(A264:B268)+1</f>
        <v>14</v>
      </c>
      <c r="C269" s="110" t="s">
        <v>1263</v>
      </c>
      <c r="E269" s="64"/>
      <c r="F269" s="218"/>
      <c r="G269" s="181"/>
    </row>
    <row r="270" spans="2:7" ht="14">
      <c r="B270" s="110"/>
      <c r="C270" s="110" t="s">
        <v>1264</v>
      </c>
      <c r="D270" s="15" t="s">
        <v>103</v>
      </c>
      <c r="E270" s="64">
        <v>1</v>
      </c>
      <c r="F270" s="154">
        <v>0</v>
      </c>
      <c r="G270" s="181">
        <f>E270*F270</f>
        <v>0</v>
      </c>
    </row>
    <row r="271" spans="2:7">
      <c r="B271" s="110"/>
      <c r="C271" s="110"/>
      <c r="E271" s="64"/>
      <c r="F271" s="218"/>
      <c r="G271" s="181"/>
    </row>
    <row r="272" spans="2:7" ht="14">
      <c r="B272" s="124">
        <f>MAX(A267:B271)+1</f>
        <v>15</v>
      </c>
      <c r="C272" s="110" t="s">
        <v>1265</v>
      </c>
      <c r="E272" s="64"/>
      <c r="F272" s="218"/>
      <c r="G272" s="181"/>
    </row>
    <row r="273" spans="2:7" ht="14">
      <c r="B273" s="110"/>
      <c r="C273" s="110" t="s">
        <v>1266</v>
      </c>
      <c r="D273" s="15" t="s">
        <v>103</v>
      </c>
      <c r="E273" s="64">
        <v>1</v>
      </c>
      <c r="F273" s="154">
        <v>0</v>
      </c>
      <c r="G273" s="181">
        <f>E273*F273</f>
        <v>0</v>
      </c>
    </row>
    <row r="274" spans="2:7">
      <c r="B274" s="110"/>
      <c r="C274" s="110"/>
      <c r="E274" s="64"/>
      <c r="F274" s="218"/>
      <c r="G274" s="181"/>
    </row>
    <row r="275" spans="2:7" ht="14">
      <c r="B275" s="124">
        <f>MAX(A270:B274)+1</f>
        <v>16</v>
      </c>
      <c r="C275" s="110" t="s">
        <v>1267</v>
      </c>
      <c r="E275" s="64"/>
      <c r="F275" s="218"/>
      <c r="G275" s="181"/>
    </row>
    <row r="276" spans="2:7" ht="14">
      <c r="B276" s="110"/>
      <c r="C276" s="110" t="s">
        <v>1266</v>
      </c>
      <c r="D276" s="15" t="s">
        <v>103</v>
      </c>
      <c r="E276" s="64">
        <v>7</v>
      </c>
      <c r="F276" s="154">
        <v>0</v>
      </c>
      <c r="G276" s="181">
        <f>E276*F276</f>
        <v>0</v>
      </c>
    </row>
    <row r="277" spans="2:7">
      <c r="B277" s="110"/>
      <c r="C277" s="110"/>
      <c r="E277" s="64"/>
      <c r="F277" s="218"/>
      <c r="G277" s="181"/>
    </row>
    <row r="278" spans="2:7" ht="14">
      <c r="B278" s="124">
        <f>MAX(A273:B277)+1</f>
        <v>17</v>
      </c>
      <c r="C278" s="110" t="s">
        <v>1268</v>
      </c>
      <c r="E278" s="64"/>
      <c r="F278" s="218"/>
      <c r="G278" s="181"/>
    </row>
    <row r="279" spans="2:7" ht="14">
      <c r="B279" s="110"/>
      <c r="C279" s="110" t="s">
        <v>1266</v>
      </c>
      <c r="D279" s="15" t="s">
        <v>103</v>
      </c>
      <c r="E279" s="64">
        <v>6</v>
      </c>
      <c r="F279" s="154">
        <v>0</v>
      </c>
      <c r="G279" s="181">
        <f>E279*F279</f>
        <v>0</v>
      </c>
    </row>
    <row r="280" spans="2:7">
      <c r="B280" s="110"/>
      <c r="C280" s="110"/>
      <c r="E280" s="64"/>
      <c r="F280" s="218"/>
      <c r="G280" s="181"/>
    </row>
    <row r="281" spans="2:7" ht="14">
      <c r="B281" s="124">
        <f>MAX(A276:B280)+1</f>
        <v>18</v>
      </c>
      <c r="C281" s="110" t="s">
        <v>1269</v>
      </c>
      <c r="E281" s="64"/>
      <c r="F281" s="218"/>
      <c r="G281" s="181"/>
    </row>
    <row r="282" spans="2:7" ht="14">
      <c r="B282" s="110"/>
      <c r="C282" s="110" t="s">
        <v>1266</v>
      </c>
      <c r="D282" s="15" t="s">
        <v>103</v>
      </c>
      <c r="E282" s="64">
        <v>6</v>
      </c>
      <c r="F282" s="154">
        <v>0</v>
      </c>
      <c r="G282" s="181">
        <f>E282*F282</f>
        <v>0</v>
      </c>
    </row>
    <row r="283" spans="2:7">
      <c r="B283" s="110"/>
      <c r="C283" s="110"/>
      <c r="E283" s="64"/>
      <c r="F283" s="218"/>
      <c r="G283" s="181"/>
    </row>
    <row r="284" spans="2:7" ht="14">
      <c r="B284" s="124">
        <f>MAX(A279:B283)+1</f>
        <v>19</v>
      </c>
      <c r="C284" s="110" t="s">
        <v>1270</v>
      </c>
      <c r="E284" s="64"/>
      <c r="F284" s="218"/>
      <c r="G284" s="181"/>
    </row>
    <row r="285" spans="2:7" ht="42">
      <c r="B285" s="110"/>
      <c r="C285" s="110" t="s">
        <v>1271</v>
      </c>
      <c r="D285" s="15" t="s">
        <v>103</v>
      </c>
      <c r="E285" s="64">
        <v>1</v>
      </c>
      <c r="F285" s="154">
        <v>0</v>
      </c>
      <c r="G285" s="181">
        <f>E285*F285</f>
        <v>0</v>
      </c>
    </row>
    <row r="286" spans="2:7">
      <c r="B286" s="110"/>
      <c r="C286" s="110"/>
      <c r="E286" s="64"/>
      <c r="F286" s="218"/>
      <c r="G286" s="181"/>
    </row>
    <row r="287" spans="2:7" ht="14">
      <c r="B287" s="124">
        <f>MAX(A282:B286)+1</f>
        <v>20</v>
      </c>
      <c r="C287" s="110" t="s">
        <v>1272</v>
      </c>
      <c r="E287" s="64"/>
      <c r="F287" s="218"/>
      <c r="G287" s="181"/>
    </row>
    <row r="288" spans="2:7" ht="42">
      <c r="B288" s="110"/>
      <c r="C288" s="110" t="s">
        <v>1273</v>
      </c>
      <c r="D288" s="15" t="s">
        <v>136</v>
      </c>
      <c r="E288" s="64">
        <v>2</v>
      </c>
      <c r="F288" s="154">
        <v>0</v>
      </c>
      <c r="G288" s="181">
        <f>E288*F288</f>
        <v>0</v>
      </c>
    </row>
    <row r="289" spans="2:7">
      <c r="B289" s="110"/>
      <c r="C289" s="110"/>
      <c r="E289" s="64"/>
      <c r="F289" s="218"/>
      <c r="G289" s="181"/>
    </row>
    <row r="290" spans="2:7" ht="14">
      <c r="B290" s="124">
        <f>MAX(A285:B289)+1</f>
        <v>21</v>
      </c>
      <c r="C290" s="110" t="s">
        <v>1274</v>
      </c>
      <c r="E290" s="64"/>
      <c r="F290" s="218"/>
      <c r="G290" s="181"/>
    </row>
    <row r="291" spans="2:7" ht="42">
      <c r="B291" s="110"/>
      <c r="C291" s="110" t="s">
        <v>1275</v>
      </c>
      <c r="D291" s="15" t="s">
        <v>136</v>
      </c>
      <c r="E291" s="64">
        <v>30</v>
      </c>
      <c r="F291" s="154">
        <v>0</v>
      </c>
      <c r="G291" s="181">
        <f>E291*F291</f>
        <v>0</v>
      </c>
    </row>
    <row r="292" spans="2:7">
      <c r="B292" s="110"/>
      <c r="C292" s="110"/>
      <c r="E292" s="64"/>
      <c r="F292" s="218"/>
      <c r="G292" s="181"/>
    </row>
    <row r="293" spans="2:7" ht="14">
      <c r="B293" s="124">
        <f>MAX(A288:B292)+1</f>
        <v>22</v>
      </c>
      <c r="C293" s="110" t="s">
        <v>1276</v>
      </c>
      <c r="E293" s="64"/>
      <c r="F293" s="218"/>
      <c r="G293" s="181"/>
    </row>
    <row r="294" spans="2:7" ht="56">
      <c r="B294" s="110"/>
      <c r="C294" s="110" t="s">
        <v>1277</v>
      </c>
      <c r="D294" s="15" t="s">
        <v>136</v>
      </c>
      <c r="E294" s="64">
        <v>5</v>
      </c>
      <c r="F294" s="154">
        <v>0</v>
      </c>
      <c r="G294" s="181">
        <f>E294*F294</f>
        <v>0</v>
      </c>
    </row>
    <row r="295" spans="2:7">
      <c r="B295" s="110"/>
      <c r="C295" s="110"/>
      <c r="E295" s="64"/>
      <c r="F295" s="218"/>
      <c r="G295" s="181"/>
    </row>
    <row r="296" spans="2:7" ht="14">
      <c r="B296" s="124">
        <f>MAX(A291:B295)+1</f>
        <v>23</v>
      </c>
      <c r="C296" s="110" t="s">
        <v>1278</v>
      </c>
      <c r="E296" s="64"/>
      <c r="F296" s="218"/>
      <c r="G296" s="181"/>
    </row>
    <row r="297" spans="2:7" ht="28">
      <c r="B297" s="110"/>
      <c r="C297" s="110" t="s">
        <v>1279</v>
      </c>
      <c r="D297" s="15" t="s">
        <v>136</v>
      </c>
      <c r="E297" s="64">
        <v>5</v>
      </c>
      <c r="F297" s="154">
        <v>0</v>
      </c>
      <c r="G297" s="181">
        <f>E297*F297</f>
        <v>0</v>
      </c>
    </row>
    <row r="298" spans="2:7">
      <c r="B298" s="110"/>
      <c r="C298" s="110"/>
    </row>
    <row r="299" spans="2:7" s="77" customFormat="1">
      <c r="B299" s="113"/>
      <c r="C299" s="115" t="s">
        <v>1280</v>
      </c>
      <c r="D299" s="60"/>
      <c r="E299" s="61"/>
      <c r="F299" s="193"/>
      <c r="G299" s="194">
        <f>SUM(G229:G298)</f>
        <v>0</v>
      </c>
    </row>
    <row r="302" spans="2:7" s="77" customFormat="1">
      <c r="B302" s="112" t="s">
        <v>1283</v>
      </c>
      <c r="C302" s="96"/>
      <c r="D302" s="60"/>
      <c r="E302" s="61"/>
      <c r="F302" s="193"/>
      <c r="G302" s="217"/>
    </row>
    <row r="304" spans="2:7" ht="98">
      <c r="C304" s="118" t="s">
        <v>1282</v>
      </c>
    </row>
    <row r="305" spans="2:7" ht="42">
      <c r="C305" s="117" t="s">
        <v>1330</v>
      </c>
    </row>
    <row r="306" spans="2:7">
      <c r="C306" s="117"/>
    </row>
    <row r="307" spans="2:7" ht="98">
      <c r="C307" s="117" t="s">
        <v>1672</v>
      </c>
    </row>
    <row r="309" spans="2:7" ht="28">
      <c r="B309" s="123">
        <f>MAX(A302:B308)+1</f>
        <v>1</v>
      </c>
      <c r="C309" s="110" t="s">
        <v>1284</v>
      </c>
      <c r="D309" s="64"/>
      <c r="E309" s="64"/>
      <c r="F309" s="218"/>
    </row>
    <row r="310" spans="2:7" ht="229" customHeight="1">
      <c r="B310" s="110"/>
      <c r="C310" s="110" t="s">
        <v>1328</v>
      </c>
      <c r="D310" s="64"/>
      <c r="E310" s="64"/>
      <c r="F310" s="218"/>
    </row>
    <row r="311" spans="2:7" ht="14">
      <c r="B311" s="110"/>
      <c r="C311" s="110" t="s">
        <v>1285</v>
      </c>
      <c r="D311" s="64"/>
      <c r="E311" s="64"/>
      <c r="F311" s="218"/>
    </row>
    <row r="312" spans="2:7" ht="14">
      <c r="B312" s="110"/>
      <c r="C312" s="110" t="s">
        <v>1286</v>
      </c>
      <c r="D312" s="64" t="s">
        <v>136</v>
      </c>
      <c r="E312" s="64">
        <v>1</v>
      </c>
      <c r="F312" s="154">
        <v>0</v>
      </c>
      <c r="G312" s="181">
        <f>E312*F312</f>
        <v>0</v>
      </c>
    </row>
    <row r="313" spans="2:7">
      <c r="B313" s="110"/>
      <c r="C313" s="110"/>
      <c r="E313" s="64"/>
      <c r="F313" s="218"/>
      <c r="G313" s="181"/>
    </row>
    <row r="314" spans="2:7" ht="14">
      <c r="B314" s="123">
        <f>MAX(A309:B313)+1</f>
        <v>2</v>
      </c>
      <c r="C314" s="110" t="s">
        <v>1287</v>
      </c>
      <c r="E314" s="64"/>
      <c r="F314" s="218"/>
      <c r="G314" s="181"/>
    </row>
    <row r="315" spans="2:7" ht="28">
      <c r="B315" s="110"/>
      <c r="C315" s="110" t="s">
        <v>1288</v>
      </c>
      <c r="E315" s="64"/>
      <c r="F315" s="218"/>
      <c r="G315" s="181"/>
    </row>
    <row r="316" spans="2:7" ht="14">
      <c r="B316" s="110"/>
      <c r="C316" s="110" t="s">
        <v>1289</v>
      </c>
      <c r="D316" s="15" t="s">
        <v>103</v>
      </c>
      <c r="E316" s="64">
        <v>2</v>
      </c>
      <c r="F316" s="154">
        <v>0</v>
      </c>
      <c r="G316" s="181">
        <f>E316*F316</f>
        <v>0</v>
      </c>
    </row>
    <row r="317" spans="2:7">
      <c r="B317" s="110"/>
      <c r="C317" s="110"/>
      <c r="E317" s="64"/>
      <c r="F317" s="218"/>
      <c r="G317" s="181"/>
    </row>
    <row r="318" spans="2:7" ht="14">
      <c r="B318" s="123">
        <f>MAX(A313:B317)+1</f>
        <v>3</v>
      </c>
      <c r="C318" s="110" t="s">
        <v>1287</v>
      </c>
      <c r="E318" s="64"/>
      <c r="F318" s="218"/>
      <c r="G318" s="181"/>
    </row>
    <row r="319" spans="2:7" ht="28">
      <c r="B319" s="110"/>
      <c r="C319" s="110" t="s">
        <v>1290</v>
      </c>
      <c r="E319" s="64"/>
      <c r="F319" s="218"/>
      <c r="G319" s="181"/>
    </row>
    <row r="320" spans="2:7" ht="14">
      <c r="B320" s="110"/>
      <c r="C320" s="110" t="s">
        <v>1291</v>
      </c>
      <c r="E320" s="64"/>
      <c r="F320" s="218"/>
      <c r="G320" s="181"/>
    </row>
    <row r="321" spans="2:7" ht="14">
      <c r="B321" s="110"/>
      <c r="C321" s="110" t="s">
        <v>1286</v>
      </c>
      <c r="D321" s="15" t="s">
        <v>103</v>
      </c>
      <c r="E321" s="64">
        <v>4</v>
      </c>
      <c r="F321" s="154">
        <v>0</v>
      </c>
      <c r="G321" s="181">
        <f>E321*F321</f>
        <v>0</v>
      </c>
    </row>
    <row r="322" spans="2:7">
      <c r="B322" s="110"/>
      <c r="C322" s="110"/>
      <c r="E322" s="64"/>
      <c r="F322" s="218"/>
      <c r="G322" s="181"/>
    </row>
    <row r="323" spans="2:7" ht="14">
      <c r="B323" s="123">
        <f>MAX(A318:B322)+1</f>
        <v>4</v>
      </c>
      <c r="C323" s="110" t="s">
        <v>1287</v>
      </c>
      <c r="E323" s="64"/>
      <c r="F323" s="218"/>
      <c r="G323" s="181"/>
    </row>
    <row r="324" spans="2:7" ht="28">
      <c r="B324" s="110"/>
      <c r="C324" s="110" t="s">
        <v>1292</v>
      </c>
      <c r="E324" s="64"/>
      <c r="F324" s="218"/>
      <c r="G324" s="181"/>
    </row>
    <row r="325" spans="2:7" ht="14">
      <c r="B325" s="110"/>
      <c r="C325" s="110" t="s">
        <v>1293</v>
      </c>
      <c r="E325" s="64"/>
      <c r="F325" s="218"/>
      <c r="G325" s="181"/>
    </row>
    <row r="326" spans="2:7" ht="14">
      <c r="B326" s="110"/>
      <c r="C326" s="110" t="s">
        <v>1286</v>
      </c>
      <c r="D326" s="15" t="s">
        <v>103</v>
      </c>
      <c r="E326" s="64">
        <v>2</v>
      </c>
      <c r="F326" s="154">
        <v>0</v>
      </c>
      <c r="G326" s="181">
        <f>E326*F326</f>
        <v>0</v>
      </c>
    </row>
    <row r="327" spans="2:7">
      <c r="B327" s="110"/>
      <c r="C327" s="110"/>
      <c r="E327" s="64"/>
      <c r="F327" s="218"/>
      <c r="G327" s="181"/>
    </row>
    <row r="328" spans="2:7" ht="29" customHeight="1">
      <c r="B328" s="123">
        <f>MAX(A323:B327)+1</f>
        <v>5</v>
      </c>
      <c r="C328" s="110" t="s">
        <v>1294</v>
      </c>
      <c r="E328" s="64"/>
      <c r="F328" s="218"/>
      <c r="G328" s="181"/>
    </row>
    <row r="329" spans="2:7" ht="28">
      <c r="B329" s="110"/>
      <c r="C329" s="110" t="s">
        <v>1295</v>
      </c>
      <c r="E329" s="64"/>
      <c r="F329" s="218"/>
      <c r="G329" s="181"/>
    </row>
    <row r="330" spans="2:7" ht="14">
      <c r="B330" s="110"/>
      <c r="C330" s="110" t="s">
        <v>1291</v>
      </c>
      <c r="E330" s="64"/>
      <c r="F330" s="218"/>
      <c r="G330" s="181"/>
    </row>
    <row r="331" spans="2:7" ht="14">
      <c r="B331" s="110"/>
      <c r="C331" s="110" t="s">
        <v>1286</v>
      </c>
      <c r="D331" s="15" t="s">
        <v>103</v>
      </c>
      <c r="E331" s="64">
        <v>15</v>
      </c>
      <c r="F331" s="154">
        <v>0</v>
      </c>
      <c r="G331" s="181">
        <f>E331*F331</f>
        <v>0</v>
      </c>
    </row>
    <row r="332" spans="2:7">
      <c r="B332" s="110"/>
      <c r="C332" s="110"/>
      <c r="E332" s="64"/>
      <c r="F332" s="218"/>
      <c r="G332" s="181"/>
    </row>
    <row r="333" spans="2:7" ht="14">
      <c r="B333" s="123">
        <f>MAX(A328:B332)+1</f>
        <v>6</v>
      </c>
      <c r="C333" s="110" t="s">
        <v>1287</v>
      </c>
      <c r="E333" s="64"/>
      <c r="F333" s="218"/>
      <c r="G333" s="181"/>
    </row>
    <row r="334" spans="2:7" ht="28">
      <c r="B334" s="110"/>
      <c r="C334" s="110" t="s">
        <v>1296</v>
      </c>
      <c r="E334" s="64"/>
      <c r="F334" s="218"/>
      <c r="G334" s="181"/>
    </row>
    <row r="335" spans="2:7" ht="14">
      <c r="B335" s="110"/>
      <c r="C335" s="110" t="s">
        <v>1293</v>
      </c>
      <c r="E335" s="64"/>
      <c r="F335" s="218"/>
      <c r="G335" s="181"/>
    </row>
    <row r="336" spans="2:7" ht="14">
      <c r="B336" s="110"/>
      <c r="C336" s="110" t="s">
        <v>1286</v>
      </c>
      <c r="D336" s="15" t="s">
        <v>103</v>
      </c>
      <c r="E336" s="64">
        <v>10</v>
      </c>
      <c r="F336" s="154">
        <v>0</v>
      </c>
      <c r="G336" s="181">
        <f>E336*F336</f>
        <v>0</v>
      </c>
    </row>
    <row r="337" spans="2:7">
      <c r="B337" s="110"/>
      <c r="C337" s="110"/>
      <c r="E337" s="64"/>
      <c r="F337" s="218"/>
      <c r="G337" s="181"/>
    </row>
    <row r="338" spans="2:7" ht="28">
      <c r="B338" s="123">
        <f>MAX(A333:B337)+1</f>
        <v>7</v>
      </c>
      <c r="C338" s="110" t="s">
        <v>1284</v>
      </c>
      <c r="E338" s="64"/>
      <c r="F338" s="218"/>
      <c r="G338" s="181"/>
    </row>
    <row r="339" spans="2:7" ht="28">
      <c r="B339" s="110"/>
      <c r="C339" s="110" t="s">
        <v>1297</v>
      </c>
      <c r="E339" s="64"/>
      <c r="F339" s="218"/>
      <c r="G339" s="181"/>
    </row>
    <row r="340" spans="2:7" ht="14">
      <c r="B340" s="110"/>
      <c r="C340" s="110" t="s">
        <v>1293</v>
      </c>
      <c r="E340" s="64"/>
      <c r="F340" s="218"/>
      <c r="G340" s="181"/>
    </row>
    <row r="341" spans="2:7" ht="14">
      <c r="B341" s="110"/>
      <c r="C341" s="110" t="s">
        <v>1286</v>
      </c>
      <c r="D341" s="15" t="s">
        <v>103</v>
      </c>
      <c r="E341" s="64">
        <v>16</v>
      </c>
      <c r="F341" s="154">
        <v>0</v>
      </c>
      <c r="G341" s="181">
        <f>E341*F341</f>
        <v>0</v>
      </c>
    </row>
    <row r="342" spans="2:7">
      <c r="B342" s="110"/>
      <c r="C342" s="110"/>
      <c r="E342" s="64"/>
      <c r="F342" s="218"/>
      <c r="G342" s="181"/>
    </row>
    <row r="343" spans="2:7" ht="28">
      <c r="B343" s="123">
        <f>MAX(A338:B342)+1</f>
        <v>8</v>
      </c>
      <c r="C343" s="110" t="s">
        <v>1284</v>
      </c>
      <c r="E343" s="64"/>
      <c r="F343" s="218"/>
      <c r="G343" s="181"/>
    </row>
    <row r="344" spans="2:7" ht="28">
      <c r="B344" s="110"/>
      <c r="C344" s="110" t="s">
        <v>1298</v>
      </c>
      <c r="E344" s="64"/>
      <c r="F344" s="218"/>
      <c r="G344" s="181"/>
    </row>
    <row r="345" spans="2:7" ht="14">
      <c r="B345" s="110"/>
      <c r="C345" s="110" t="s">
        <v>1293</v>
      </c>
      <c r="E345" s="64"/>
      <c r="F345" s="218"/>
      <c r="G345" s="181"/>
    </row>
    <row r="346" spans="2:7" ht="14">
      <c r="B346" s="110"/>
      <c r="C346" s="110" t="s">
        <v>1286</v>
      </c>
      <c r="D346" s="15" t="s">
        <v>103</v>
      </c>
      <c r="E346" s="64">
        <v>4</v>
      </c>
      <c r="F346" s="154">
        <v>0</v>
      </c>
      <c r="G346" s="181">
        <f>E346*F346</f>
        <v>0</v>
      </c>
    </row>
    <row r="347" spans="2:7">
      <c r="B347" s="110"/>
      <c r="C347" s="110"/>
      <c r="E347" s="64"/>
      <c r="F347" s="218"/>
      <c r="G347" s="181"/>
    </row>
    <row r="348" spans="2:7" ht="28">
      <c r="B348" s="123">
        <f>MAX(A343:B347)+1</f>
        <v>9</v>
      </c>
      <c r="C348" s="110" t="s">
        <v>1284</v>
      </c>
      <c r="E348" s="64"/>
      <c r="F348" s="218"/>
      <c r="G348" s="181"/>
    </row>
    <row r="349" spans="2:7" ht="28">
      <c r="B349" s="110"/>
      <c r="C349" s="110" t="s">
        <v>1299</v>
      </c>
      <c r="E349" s="64"/>
      <c r="F349" s="218"/>
      <c r="G349" s="181"/>
    </row>
    <row r="350" spans="2:7" ht="14">
      <c r="B350" s="110"/>
      <c r="C350" s="110" t="s">
        <v>1293</v>
      </c>
      <c r="E350" s="64"/>
      <c r="F350" s="218"/>
      <c r="G350" s="181"/>
    </row>
    <row r="351" spans="2:7" ht="14">
      <c r="B351" s="110"/>
      <c r="C351" s="110" t="s">
        <v>1286</v>
      </c>
      <c r="D351" s="15" t="s">
        <v>103</v>
      </c>
      <c r="E351" s="64">
        <v>2</v>
      </c>
      <c r="F351" s="154">
        <v>0</v>
      </c>
      <c r="G351" s="181">
        <f>E351*F351</f>
        <v>0</v>
      </c>
    </row>
    <row r="352" spans="2:7">
      <c r="B352" s="110"/>
      <c r="C352" s="110"/>
      <c r="E352" s="64"/>
      <c r="F352" s="218"/>
      <c r="G352" s="181"/>
    </row>
    <row r="353" spans="2:7" ht="14">
      <c r="B353" s="123">
        <f>MAX(A348:B352)+1</f>
        <v>10</v>
      </c>
      <c r="C353" s="110" t="s">
        <v>1287</v>
      </c>
      <c r="E353" s="64"/>
      <c r="F353" s="218"/>
      <c r="G353" s="181"/>
    </row>
    <row r="354" spans="2:7" ht="28">
      <c r="B354" s="110"/>
      <c r="C354" s="110" t="s">
        <v>1300</v>
      </c>
      <c r="E354" s="64"/>
      <c r="F354" s="218"/>
      <c r="G354" s="181"/>
    </row>
    <row r="355" spans="2:7" ht="28">
      <c r="B355" s="110"/>
      <c r="C355" s="110" t="s">
        <v>1301</v>
      </c>
      <c r="E355" s="64"/>
      <c r="F355" s="218"/>
      <c r="G355" s="181"/>
    </row>
    <row r="356" spans="2:7" ht="14">
      <c r="B356" s="110"/>
      <c r="C356" s="110" t="s">
        <v>1286</v>
      </c>
      <c r="D356" s="15" t="s">
        <v>103</v>
      </c>
      <c r="E356" s="64">
        <v>25</v>
      </c>
      <c r="F356" s="154">
        <v>0</v>
      </c>
      <c r="G356" s="181">
        <f>E356*F356</f>
        <v>0</v>
      </c>
    </row>
    <row r="357" spans="2:7">
      <c r="B357" s="110"/>
      <c r="C357" s="110"/>
      <c r="E357" s="64"/>
      <c r="F357" s="218"/>
      <c r="G357" s="181"/>
    </row>
    <row r="358" spans="2:7" ht="14">
      <c r="B358" s="123">
        <f>MAX(A353:B357)+1</f>
        <v>11</v>
      </c>
      <c r="C358" s="110" t="s">
        <v>1287</v>
      </c>
      <c r="E358" s="64"/>
      <c r="F358" s="218"/>
      <c r="G358" s="181"/>
    </row>
    <row r="359" spans="2:7" ht="28">
      <c r="B359" s="110"/>
      <c r="C359" s="110" t="s">
        <v>1302</v>
      </c>
      <c r="E359" s="64"/>
      <c r="F359" s="218"/>
      <c r="G359" s="181"/>
    </row>
    <row r="360" spans="2:7" ht="28">
      <c r="B360" s="110"/>
      <c r="C360" s="110" t="s">
        <v>1303</v>
      </c>
      <c r="E360" s="64"/>
      <c r="F360" s="218"/>
      <c r="G360" s="181"/>
    </row>
    <row r="361" spans="2:7" ht="14">
      <c r="B361" s="110"/>
      <c r="C361" s="110" t="s">
        <v>1286</v>
      </c>
      <c r="D361" s="15" t="s">
        <v>103</v>
      </c>
      <c r="E361" s="64">
        <v>2</v>
      </c>
      <c r="F361" s="154">
        <v>0</v>
      </c>
      <c r="G361" s="181">
        <f>E361*F361</f>
        <v>0</v>
      </c>
    </row>
    <row r="362" spans="2:7">
      <c r="B362" s="110"/>
      <c r="C362" s="110"/>
      <c r="E362" s="64"/>
      <c r="F362" s="218"/>
      <c r="G362" s="181"/>
    </row>
    <row r="363" spans="2:7" ht="14">
      <c r="B363" s="123">
        <f>MAX(A358:B362)+1</f>
        <v>12</v>
      </c>
      <c r="C363" s="110" t="s">
        <v>1287</v>
      </c>
      <c r="E363" s="64"/>
      <c r="F363" s="218"/>
      <c r="G363" s="181"/>
    </row>
    <row r="364" spans="2:7" ht="28">
      <c r="B364" s="110"/>
      <c r="C364" s="110" t="s">
        <v>1304</v>
      </c>
      <c r="E364" s="64"/>
      <c r="F364" s="218"/>
      <c r="G364" s="181"/>
    </row>
    <row r="365" spans="2:7" ht="14">
      <c r="B365" s="110"/>
      <c r="C365" s="110" t="s">
        <v>1291</v>
      </c>
      <c r="E365" s="64"/>
      <c r="F365" s="218"/>
      <c r="G365" s="181"/>
    </row>
    <row r="366" spans="2:7" ht="14">
      <c r="B366" s="110"/>
      <c r="C366" s="110" t="s">
        <v>1286</v>
      </c>
      <c r="D366" s="15" t="s">
        <v>103</v>
      </c>
      <c r="E366" s="64">
        <v>1</v>
      </c>
      <c r="F366" s="154">
        <v>0</v>
      </c>
      <c r="G366" s="181">
        <f>E366*F366</f>
        <v>0</v>
      </c>
    </row>
    <row r="367" spans="2:7">
      <c r="B367" s="110"/>
      <c r="C367" s="110"/>
      <c r="E367" s="64"/>
      <c r="F367" s="218"/>
      <c r="G367" s="181"/>
    </row>
    <row r="368" spans="2:7" ht="30" customHeight="1">
      <c r="B368" s="123">
        <f>MAX(A363:B367)+1</f>
        <v>13</v>
      </c>
      <c r="C368" s="110" t="s">
        <v>1294</v>
      </c>
      <c r="E368" s="64"/>
      <c r="F368" s="218"/>
      <c r="G368" s="181"/>
    </row>
    <row r="369" spans="2:7" ht="263" customHeight="1">
      <c r="B369" s="110"/>
      <c r="C369" s="110" t="s">
        <v>1327</v>
      </c>
      <c r="E369" s="64"/>
      <c r="F369" s="218"/>
      <c r="G369" s="181"/>
    </row>
    <row r="370" spans="2:7" ht="14">
      <c r="B370" s="110"/>
      <c r="C370" s="110" t="s">
        <v>1291</v>
      </c>
      <c r="E370" s="64"/>
      <c r="F370" s="218"/>
      <c r="G370" s="181"/>
    </row>
    <row r="371" spans="2:7" ht="14">
      <c r="B371" s="110"/>
      <c r="C371" s="110" t="s">
        <v>1286</v>
      </c>
      <c r="D371" s="15" t="s">
        <v>136</v>
      </c>
      <c r="E371" s="64">
        <v>1</v>
      </c>
      <c r="F371" s="154">
        <v>0</v>
      </c>
      <c r="G371" s="181">
        <f>E371*F371</f>
        <v>0</v>
      </c>
    </row>
    <row r="372" spans="2:7">
      <c r="B372" s="110"/>
      <c r="C372" s="110"/>
      <c r="E372" s="64"/>
      <c r="F372" s="218"/>
      <c r="G372" s="181"/>
    </row>
    <row r="373" spans="2:7" ht="28">
      <c r="B373" s="123">
        <f>MAX(A368:B372)+1</f>
        <v>14</v>
      </c>
      <c r="C373" s="110" t="s">
        <v>1305</v>
      </c>
      <c r="E373" s="64"/>
      <c r="F373" s="218"/>
      <c r="G373" s="181"/>
    </row>
    <row r="374" spans="2:7" ht="56">
      <c r="B374" s="110"/>
      <c r="C374" s="110" t="s">
        <v>1306</v>
      </c>
      <c r="D374" s="15" t="s">
        <v>103</v>
      </c>
      <c r="E374" s="64">
        <v>7</v>
      </c>
      <c r="F374" s="154">
        <v>0</v>
      </c>
      <c r="G374" s="181">
        <f>E374*F374</f>
        <v>0</v>
      </c>
    </row>
    <row r="375" spans="2:7">
      <c r="B375" s="110"/>
      <c r="C375" s="110"/>
      <c r="E375" s="64"/>
      <c r="F375" s="218"/>
      <c r="G375" s="181"/>
    </row>
    <row r="376" spans="2:7" ht="28">
      <c r="B376" s="123">
        <f>MAX(A371:B375)+1</f>
        <v>15</v>
      </c>
      <c r="C376" s="110" t="s">
        <v>1305</v>
      </c>
      <c r="E376" s="64"/>
      <c r="F376" s="218"/>
      <c r="G376" s="181"/>
    </row>
    <row r="377" spans="2:7" ht="56">
      <c r="B377" s="110"/>
      <c r="C377" s="110" t="s">
        <v>1307</v>
      </c>
      <c r="D377" s="15" t="s">
        <v>103</v>
      </c>
      <c r="E377" s="64">
        <v>7</v>
      </c>
      <c r="F377" s="154">
        <v>0</v>
      </c>
      <c r="G377" s="181">
        <f>E377*F377</f>
        <v>0</v>
      </c>
    </row>
    <row r="378" spans="2:7">
      <c r="B378" s="110"/>
      <c r="C378" s="110"/>
      <c r="E378" s="64"/>
      <c r="F378" s="218"/>
      <c r="G378" s="181"/>
    </row>
    <row r="379" spans="2:7" ht="14">
      <c r="B379" s="123">
        <f>MAX(A374:B378)+1</f>
        <v>16</v>
      </c>
      <c r="C379" s="110" t="s">
        <v>1308</v>
      </c>
      <c r="E379" s="64"/>
      <c r="F379" s="218"/>
      <c r="G379" s="181"/>
    </row>
    <row r="380" spans="2:7" ht="14">
      <c r="B380" s="110"/>
      <c r="C380" s="110" t="s">
        <v>1309</v>
      </c>
      <c r="D380" s="15" t="s">
        <v>0</v>
      </c>
      <c r="E380" s="64">
        <v>1020</v>
      </c>
      <c r="F380" s="154">
        <v>0</v>
      </c>
      <c r="G380" s="181">
        <f>E380*F380</f>
        <v>0</v>
      </c>
    </row>
    <row r="381" spans="2:7">
      <c r="B381" s="110"/>
      <c r="C381" s="110"/>
      <c r="E381" s="64"/>
      <c r="F381" s="218"/>
      <c r="G381" s="181"/>
    </row>
    <row r="382" spans="2:7" ht="14">
      <c r="B382" s="123">
        <f>MAX(A377:B381)+1</f>
        <v>17</v>
      </c>
      <c r="C382" s="110" t="s">
        <v>1310</v>
      </c>
      <c r="E382" s="64"/>
      <c r="F382" s="218"/>
      <c r="G382" s="181"/>
    </row>
    <row r="383" spans="2:7" ht="14">
      <c r="B383" s="110"/>
      <c r="C383" s="110" t="s">
        <v>1309</v>
      </c>
      <c r="D383" s="15" t="s">
        <v>0</v>
      </c>
      <c r="E383" s="64">
        <v>180</v>
      </c>
      <c r="F383" s="154">
        <v>0</v>
      </c>
      <c r="G383" s="181">
        <f>E383*F383</f>
        <v>0</v>
      </c>
    </row>
    <row r="384" spans="2:7">
      <c r="B384" s="110"/>
      <c r="C384" s="110"/>
      <c r="E384" s="64"/>
      <c r="F384" s="218"/>
      <c r="G384" s="181"/>
    </row>
    <row r="385" spans="2:7" ht="28">
      <c r="B385" s="123">
        <f>MAX(A380:B384)+1</f>
        <v>18</v>
      </c>
      <c r="C385" s="110" t="s">
        <v>1172</v>
      </c>
      <c r="E385" s="64"/>
      <c r="F385" s="218"/>
      <c r="G385" s="181"/>
    </row>
    <row r="386" spans="2:7" ht="14">
      <c r="B386" s="110"/>
      <c r="C386" s="110" t="s">
        <v>1171</v>
      </c>
      <c r="D386" s="15" t="s">
        <v>0</v>
      </c>
      <c r="E386" s="64">
        <v>650</v>
      </c>
      <c r="F386" s="154">
        <v>0</v>
      </c>
      <c r="G386" s="181">
        <f>E386*F386</f>
        <v>0</v>
      </c>
    </row>
    <row r="387" spans="2:7">
      <c r="B387" s="110"/>
      <c r="C387" s="110"/>
      <c r="E387" s="64"/>
      <c r="F387" s="218"/>
      <c r="G387" s="181"/>
    </row>
    <row r="388" spans="2:7" ht="28">
      <c r="B388" s="123">
        <f>MAX(A383:B387)+1</f>
        <v>19</v>
      </c>
      <c r="C388" s="110" t="s">
        <v>1173</v>
      </c>
      <c r="E388" s="64"/>
      <c r="F388" s="218"/>
      <c r="G388" s="181"/>
    </row>
    <row r="389" spans="2:7" ht="14">
      <c r="B389" s="110"/>
      <c r="C389" s="110" t="s">
        <v>1171</v>
      </c>
      <c r="D389" s="15" t="s">
        <v>0</v>
      </c>
      <c r="E389" s="64">
        <v>30</v>
      </c>
      <c r="F389" s="154">
        <v>0</v>
      </c>
      <c r="G389" s="181">
        <f>E389*F389</f>
        <v>0</v>
      </c>
    </row>
    <row r="390" spans="2:7">
      <c r="B390" s="110"/>
      <c r="C390" s="110"/>
      <c r="E390" s="64"/>
      <c r="F390" s="218"/>
      <c r="G390" s="181"/>
    </row>
    <row r="391" spans="2:7" ht="28">
      <c r="B391" s="123">
        <f>MAX(A386:B390)+1</f>
        <v>20</v>
      </c>
      <c r="C391" s="110" t="s">
        <v>1311</v>
      </c>
      <c r="E391" s="64"/>
      <c r="F391" s="218"/>
      <c r="G391" s="181"/>
    </row>
    <row r="392" spans="2:7" ht="14">
      <c r="B392" s="110"/>
      <c r="C392" s="110" t="s">
        <v>1178</v>
      </c>
      <c r="D392" s="15" t="s">
        <v>0</v>
      </c>
      <c r="E392" s="64">
        <v>20</v>
      </c>
      <c r="F392" s="154">
        <v>0</v>
      </c>
      <c r="G392" s="181">
        <f>E392*F392</f>
        <v>0</v>
      </c>
    </row>
    <row r="393" spans="2:7">
      <c r="B393" s="110"/>
      <c r="C393" s="110"/>
      <c r="E393" s="64"/>
      <c r="F393" s="218"/>
      <c r="G393" s="181"/>
    </row>
    <row r="394" spans="2:7" ht="28">
      <c r="B394" s="123">
        <f>MAX(A389:B393)+1</f>
        <v>21</v>
      </c>
      <c r="C394" s="110" t="s">
        <v>1312</v>
      </c>
      <c r="E394" s="64"/>
      <c r="F394" s="218"/>
      <c r="G394" s="181"/>
    </row>
    <row r="395" spans="2:7" ht="17" customHeight="1">
      <c r="B395" s="110"/>
      <c r="C395" s="110" t="s">
        <v>1313</v>
      </c>
      <c r="D395" s="15" t="s">
        <v>103</v>
      </c>
      <c r="E395" s="64">
        <v>1</v>
      </c>
      <c r="F395" s="154">
        <v>0</v>
      </c>
      <c r="G395" s="181">
        <f>E395*F395</f>
        <v>0</v>
      </c>
    </row>
    <row r="396" spans="2:7">
      <c r="B396" s="110"/>
      <c r="C396" s="110"/>
      <c r="E396" s="64"/>
      <c r="F396" s="218"/>
      <c r="G396" s="181"/>
    </row>
    <row r="397" spans="2:7" ht="28">
      <c r="B397" s="123">
        <f>MAX(A392:B396)+1</f>
        <v>22</v>
      </c>
      <c r="C397" s="110" t="s">
        <v>1314</v>
      </c>
      <c r="E397" s="64"/>
      <c r="F397" s="218"/>
      <c r="G397" s="181"/>
    </row>
    <row r="398" spans="2:7" ht="28">
      <c r="B398" s="110"/>
      <c r="C398" s="110" t="s">
        <v>1315</v>
      </c>
      <c r="D398" s="15" t="s">
        <v>103</v>
      </c>
      <c r="E398" s="64">
        <v>9</v>
      </c>
      <c r="F398" s="154">
        <v>0</v>
      </c>
      <c r="G398" s="181">
        <f>E398*F398</f>
        <v>0</v>
      </c>
    </row>
    <row r="399" spans="2:7">
      <c r="B399" s="110"/>
      <c r="C399" s="110"/>
      <c r="E399" s="64"/>
      <c r="F399" s="218"/>
      <c r="G399" s="181"/>
    </row>
    <row r="400" spans="2:7" ht="28">
      <c r="B400" s="123">
        <f>MAX(A395:B399)+1</f>
        <v>23</v>
      </c>
      <c r="C400" s="110" t="s">
        <v>1316</v>
      </c>
      <c r="E400" s="64"/>
      <c r="F400" s="218"/>
      <c r="G400" s="181"/>
    </row>
    <row r="401" spans="2:7" ht="28">
      <c r="B401" s="110"/>
      <c r="C401" s="110" t="s">
        <v>1315</v>
      </c>
      <c r="D401" s="15" t="s">
        <v>103</v>
      </c>
      <c r="E401" s="64">
        <v>2</v>
      </c>
      <c r="F401" s="154">
        <v>0</v>
      </c>
      <c r="G401" s="181">
        <f>E401*F401</f>
        <v>0</v>
      </c>
    </row>
    <row r="402" spans="2:7">
      <c r="B402" s="110"/>
      <c r="C402" s="110"/>
      <c r="E402" s="64"/>
      <c r="F402" s="218"/>
      <c r="G402" s="181"/>
    </row>
    <row r="403" spans="2:7" ht="14">
      <c r="B403" s="123">
        <f>MAX(A398:B402)+1</f>
        <v>24</v>
      </c>
      <c r="C403" s="110" t="s">
        <v>1317</v>
      </c>
      <c r="E403" s="64"/>
      <c r="F403" s="218"/>
      <c r="G403" s="181"/>
    </row>
    <row r="404" spans="2:7" ht="42">
      <c r="B404" s="110"/>
      <c r="C404" s="110" t="s">
        <v>1318</v>
      </c>
      <c r="D404" s="15" t="s">
        <v>103</v>
      </c>
      <c r="E404" s="64">
        <v>15</v>
      </c>
      <c r="F404" s="154">
        <v>0</v>
      </c>
      <c r="G404" s="181">
        <f>E404*F404</f>
        <v>0</v>
      </c>
    </row>
    <row r="405" spans="2:7">
      <c r="B405" s="110"/>
      <c r="C405" s="110"/>
      <c r="E405" s="64"/>
      <c r="F405" s="218"/>
      <c r="G405" s="181"/>
    </row>
    <row r="406" spans="2:7" ht="14">
      <c r="B406" s="123">
        <f>MAX(A401:B405)+1</f>
        <v>25</v>
      </c>
      <c r="C406" s="110" t="s">
        <v>1174</v>
      </c>
      <c r="E406" s="64"/>
      <c r="F406" s="218"/>
      <c r="G406" s="181"/>
    </row>
    <row r="407" spans="2:7" ht="14">
      <c r="B407" s="110"/>
      <c r="C407" s="110" t="s">
        <v>1175</v>
      </c>
      <c r="D407" s="15" t="s">
        <v>103</v>
      </c>
      <c r="E407" s="64">
        <v>5</v>
      </c>
      <c r="F407" s="154">
        <v>0</v>
      </c>
      <c r="G407" s="181">
        <f>E407*F407</f>
        <v>0</v>
      </c>
    </row>
    <row r="408" spans="2:7">
      <c r="B408" s="110"/>
      <c r="C408" s="110"/>
      <c r="E408" s="64"/>
      <c r="F408" s="218"/>
      <c r="G408" s="181"/>
    </row>
    <row r="409" spans="2:7" ht="14">
      <c r="B409" s="123">
        <f>MAX(A404:B408)+1</f>
        <v>26</v>
      </c>
      <c r="C409" s="110" t="s">
        <v>1176</v>
      </c>
      <c r="E409" s="64"/>
      <c r="F409" s="218"/>
      <c r="G409" s="181"/>
    </row>
    <row r="410" spans="2:7" ht="14">
      <c r="B410" s="110"/>
      <c r="C410" s="110" t="s">
        <v>1175</v>
      </c>
      <c r="D410" s="15" t="s">
        <v>103</v>
      </c>
      <c r="E410" s="64">
        <v>25</v>
      </c>
      <c r="F410" s="154">
        <v>0</v>
      </c>
      <c r="G410" s="181">
        <f>E410*F410</f>
        <v>0</v>
      </c>
    </row>
    <row r="411" spans="2:7">
      <c r="B411" s="110"/>
      <c r="C411" s="110"/>
      <c r="E411" s="64"/>
      <c r="F411" s="218"/>
      <c r="G411" s="181"/>
    </row>
    <row r="412" spans="2:7" ht="14">
      <c r="B412" s="123">
        <f>MAX(A407:B411)+1</f>
        <v>27</v>
      </c>
      <c r="C412" s="110" t="s">
        <v>1319</v>
      </c>
      <c r="E412" s="64"/>
      <c r="F412" s="218"/>
      <c r="G412" s="181"/>
    </row>
    <row r="413" spans="2:7" ht="43" customHeight="1">
      <c r="B413" s="110"/>
      <c r="C413" s="110" t="s">
        <v>1320</v>
      </c>
      <c r="D413" s="15" t="s">
        <v>136</v>
      </c>
      <c r="E413" s="64">
        <v>2</v>
      </c>
      <c r="F413" s="154">
        <v>0</v>
      </c>
      <c r="G413" s="181">
        <f>E413*F413</f>
        <v>0</v>
      </c>
    </row>
    <row r="414" spans="2:7">
      <c r="B414" s="110"/>
      <c r="C414" s="110"/>
      <c r="E414" s="64"/>
      <c r="F414" s="218"/>
      <c r="G414" s="181"/>
    </row>
    <row r="415" spans="2:7" ht="14">
      <c r="B415" s="123">
        <f>MAX(A410:B414)+1</f>
        <v>28</v>
      </c>
      <c r="C415" s="110" t="s">
        <v>1319</v>
      </c>
      <c r="E415" s="64"/>
      <c r="F415" s="218"/>
      <c r="G415" s="181"/>
    </row>
    <row r="416" spans="2:7" ht="44" customHeight="1">
      <c r="B416" s="110"/>
      <c r="C416" s="110" t="s">
        <v>1321</v>
      </c>
      <c r="D416" s="15" t="s">
        <v>136</v>
      </c>
      <c r="E416" s="64">
        <v>3</v>
      </c>
      <c r="F416" s="154">
        <v>0</v>
      </c>
      <c r="G416" s="181">
        <f>E416*F416</f>
        <v>0</v>
      </c>
    </row>
    <row r="417" spans="2:7">
      <c r="B417" s="110"/>
      <c r="C417" s="110"/>
      <c r="E417" s="64"/>
      <c r="F417" s="218"/>
      <c r="G417" s="181"/>
    </row>
    <row r="418" spans="2:7" ht="14">
      <c r="B418" s="123">
        <f>MAX(A413:B417)+1</f>
        <v>29</v>
      </c>
      <c r="C418" s="110" t="s">
        <v>1319</v>
      </c>
      <c r="E418" s="64"/>
      <c r="F418" s="218"/>
      <c r="G418" s="181"/>
    </row>
    <row r="419" spans="2:7" ht="56">
      <c r="B419" s="110"/>
      <c r="C419" s="110" t="s">
        <v>1322</v>
      </c>
      <c r="D419" s="15" t="s">
        <v>136</v>
      </c>
      <c r="E419" s="64">
        <v>3</v>
      </c>
      <c r="F419" s="154">
        <v>0</v>
      </c>
      <c r="G419" s="181">
        <f>E419*F419</f>
        <v>0</v>
      </c>
    </row>
    <row r="420" spans="2:7">
      <c r="B420" s="110"/>
      <c r="C420" s="110"/>
      <c r="E420" s="64"/>
      <c r="F420" s="218"/>
      <c r="G420" s="181"/>
    </row>
    <row r="421" spans="2:7" ht="14">
      <c r="B421" s="123">
        <f>MAX(A416:B420)+1</f>
        <v>30</v>
      </c>
      <c r="C421" s="110" t="s">
        <v>1323</v>
      </c>
      <c r="E421" s="64"/>
      <c r="F421" s="218"/>
      <c r="G421" s="181"/>
    </row>
    <row r="422" spans="2:7" ht="42">
      <c r="B422" s="110"/>
      <c r="C422" s="110" t="s">
        <v>1324</v>
      </c>
      <c r="D422" s="15" t="s">
        <v>136</v>
      </c>
      <c r="E422" s="64">
        <v>3</v>
      </c>
      <c r="F422" s="154">
        <v>0</v>
      </c>
      <c r="G422" s="181">
        <f>E422*F422</f>
        <v>0</v>
      </c>
    </row>
    <row r="423" spans="2:7">
      <c r="B423" s="110"/>
      <c r="C423" s="110"/>
      <c r="E423" s="64"/>
      <c r="F423" s="218"/>
      <c r="G423" s="181"/>
    </row>
    <row r="424" spans="2:7" ht="14">
      <c r="B424" s="123">
        <f>MAX(A419:B423)+1</f>
        <v>31</v>
      </c>
      <c r="C424" s="110" t="s">
        <v>1325</v>
      </c>
      <c r="E424" s="64"/>
      <c r="F424" s="218"/>
      <c r="G424" s="181"/>
    </row>
    <row r="425" spans="2:7" ht="98">
      <c r="B425" s="110"/>
      <c r="C425" s="110" t="s">
        <v>1326</v>
      </c>
      <c r="D425" s="15" t="s">
        <v>136</v>
      </c>
      <c r="E425" s="64">
        <v>1</v>
      </c>
      <c r="F425" s="154">
        <v>0</v>
      </c>
      <c r="G425" s="181">
        <f>E425*F425</f>
        <v>0</v>
      </c>
    </row>
    <row r="426" spans="2:7">
      <c r="B426" s="110"/>
      <c r="C426" s="110"/>
    </row>
    <row r="427" spans="2:7" s="77" customFormat="1">
      <c r="B427" s="113"/>
      <c r="C427" s="115" t="s">
        <v>1329</v>
      </c>
      <c r="D427" s="60"/>
      <c r="E427" s="61"/>
      <c r="F427" s="193"/>
      <c r="G427" s="194">
        <f>SUM(G304:G426)</f>
        <v>0</v>
      </c>
    </row>
    <row r="430" spans="2:7" s="77" customFormat="1">
      <c r="B430" s="112" t="s">
        <v>1331</v>
      </c>
      <c r="C430" s="96"/>
      <c r="D430" s="60"/>
      <c r="E430" s="61"/>
      <c r="F430" s="193"/>
      <c r="G430" s="217"/>
    </row>
    <row r="432" spans="2:7" ht="84">
      <c r="C432" s="110" t="s">
        <v>1332</v>
      </c>
    </row>
    <row r="434" spans="2:7" ht="28">
      <c r="B434" s="122">
        <f>MAX(A429:B433)+1</f>
        <v>1</v>
      </c>
      <c r="C434" s="110" t="s">
        <v>1333</v>
      </c>
    </row>
    <row r="435" spans="2:7" ht="289" customHeight="1">
      <c r="B435" s="110"/>
      <c r="C435" s="110" t="s">
        <v>1334</v>
      </c>
      <c r="D435" s="15" t="s">
        <v>1</v>
      </c>
      <c r="E435" s="119">
        <v>1</v>
      </c>
      <c r="F435" s="154">
        <v>0</v>
      </c>
      <c r="G435" s="192">
        <f>E435*F435</f>
        <v>0</v>
      </c>
    </row>
    <row r="436" spans="2:7">
      <c r="B436" s="110"/>
      <c r="C436" s="110"/>
      <c r="E436" s="119"/>
      <c r="F436" s="191"/>
      <c r="G436" s="192"/>
    </row>
    <row r="437" spans="2:7" ht="14">
      <c r="B437" s="122">
        <f>MAX(A432:B436)+1</f>
        <v>2</v>
      </c>
      <c r="C437" s="110" t="s">
        <v>1335</v>
      </c>
      <c r="E437" s="119"/>
      <c r="F437" s="191"/>
      <c r="G437" s="192"/>
    </row>
    <row r="438" spans="2:7" ht="28">
      <c r="B438" s="110"/>
      <c r="C438" s="110" t="s">
        <v>1336</v>
      </c>
      <c r="D438" s="15" t="s">
        <v>1</v>
      </c>
      <c r="E438" s="119">
        <v>1</v>
      </c>
      <c r="F438" s="154">
        <v>0</v>
      </c>
      <c r="G438" s="192">
        <f>E438*F438</f>
        <v>0</v>
      </c>
    </row>
    <row r="439" spans="2:7">
      <c r="B439" s="110"/>
      <c r="C439" s="110"/>
      <c r="E439" s="119"/>
      <c r="F439" s="191"/>
      <c r="G439" s="192"/>
    </row>
    <row r="440" spans="2:7" ht="14">
      <c r="B440" s="122">
        <f>MAX(A435:B439)+1</f>
        <v>3</v>
      </c>
      <c r="C440" s="110" t="s">
        <v>1337</v>
      </c>
      <c r="E440" s="119"/>
      <c r="F440" s="191"/>
      <c r="G440" s="192"/>
    </row>
    <row r="441" spans="2:7" ht="28">
      <c r="B441" s="110"/>
      <c r="C441" s="110" t="s">
        <v>1338</v>
      </c>
      <c r="D441" s="15" t="s">
        <v>1</v>
      </c>
      <c r="E441" s="119">
        <v>3</v>
      </c>
      <c r="F441" s="154">
        <v>0</v>
      </c>
      <c r="G441" s="192">
        <f>E441*F441</f>
        <v>0</v>
      </c>
    </row>
    <row r="442" spans="2:7">
      <c r="B442" s="110"/>
      <c r="C442" s="110"/>
      <c r="E442" s="119"/>
      <c r="F442" s="191"/>
      <c r="G442" s="192"/>
    </row>
    <row r="443" spans="2:7" ht="14">
      <c r="B443" s="122">
        <f>MAX(A438:B442)+1</f>
        <v>4</v>
      </c>
      <c r="C443" s="110" t="s">
        <v>1339</v>
      </c>
      <c r="E443" s="119"/>
      <c r="F443" s="191"/>
      <c r="G443" s="192"/>
    </row>
    <row r="444" spans="2:7" ht="28">
      <c r="B444" s="110"/>
      <c r="C444" s="110" t="s">
        <v>1340</v>
      </c>
      <c r="D444" s="15" t="s">
        <v>1</v>
      </c>
      <c r="E444" s="119">
        <v>22</v>
      </c>
      <c r="F444" s="154">
        <v>0</v>
      </c>
      <c r="G444" s="192">
        <f>E444*F444</f>
        <v>0</v>
      </c>
    </row>
    <row r="445" spans="2:7">
      <c r="B445" s="110"/>
      <c r="C445" s="110"/>
      <c r="E445" s="119"/>
      <c r="F445" s="191"/>
      <c r="G445" s="192"/>
    </row>
    <row r="446" spans="2:7" ht="28">
      <c r="B446" s="122">
        <f>MAX(A441:B445)+1</f>
        <v>5</v>
      </c>
      <c r="C446" s="110" t="s">
        <v>1341</v>
      </c>
      <c r="E446" s="119"/>
      <c r="F446" s="191"/>
      <c r="G446" s="192"/>
    </row>
    <row r="447" spans="2:7" ht="28">
      <c r="B447" s="110"/>
      <c r="C447" s="110" t="s">
        <v>1342</v>
      </c>
      <c r="D447" s="15" t="s">
        <v>1</v>
      </c>
      <c r="E447" s="119">
        <v>18</v>
      </c>
      <c r="F447" s="154">
        <v>0</v>
      </c>
      <c r="G447" s="192">
        <f>E447*F447</f>
        <v>0</v>
      </c>
    </row>
    <row r="448" spans="2:7">
      <c r="B448" s="110"/>
      <c r="C448" s="110"/>
      <c r="E448" s="119"/>
      <c r="F448" s="191"/>
      <c r="G448" s="192"/>
    </row>
    <row r="449" spans="2:7" ht="28">
      <c r="B449" s="122">
        <f>MAX(A444:B448)+1</f>
        <v>6</v>
      </c>
      <c r="C449" s="110" t="s">
        <v>1343</v>
      </c>
      <c r="E449" s="119"/>
      <c r="F449" s="191"/>
      <c r="G449" s="192"/>
    </row>
    <row r="450" spans="2:7" ht="28">
      <c r="B450" s="110"/>
      <c r="C450" s="110" t="s">
        <v>1344</v>
      </c>
      <c r="D450" s="15" t="s">
        <v>1</v>
      </c>
      <c r="E450" s="119">
        <v>1</v>
      </c>
      <c r="F450" s="154">
        <v>0</v>
      </c>
      <c r="G450" s="192">
        <f>E450*F450</f>
        <v>0</v>
      </c>
    </row>
    <row r="451" spans="2:7">
      <c r="B451" s="110"/>
      <c r="C451" s="110"/>
      <c r="E451" s="119"/>
      <c r="F451" s="191"/>
      <c r="G451" s="192"/>
    </row>
    <row r="452" spans="2:7" ht="28">
      <c r="B452" s="122">
        <f>MAX(A447:B451)+1</f>
        <v>7</v>
      </c>
      <c r="C452" s="110" t="s">
        <v>1345</v>
      </c>
      <c r="E452" s="119"/>
      <c r="F452" s="191"/>
      <c r="G452" s="192"/>
    </row>
    <row r="453" spans="2:7" ht="28">
      <c r="B453" s="110"/>
      <c r="C453" s="110" t="s">
        <v>1346</v>
      </c>
      <c r="D453" s="15" t="s">
        <v>1</v>
      </c>
      <c r="E453" s="119">
        <v>14</v>
      </c>
      <c r="F453" s="154">
        <v>0</v>
      </c>
      <c r="G453" s="192">
        <f>E453*F453</f>
        <v>0</v>
      </c>
    </row>
    <row r="454" spans="2:7">
      <c r="B454" s="110"/>
      <c r="C454" s="110"/>
      <c r="E454" s="119"/>
      <c r="F454" s="191"/>
      <c r="G454" s="192"/>
    </row>
    <row r="455" spans="2:7" ht="14">
      <c r="B455" s="122">
        <f>MAX(A450:B454)+1</f>
        <v>8</v>
      </c>
      <c r="C455" s="110" t="s">
        <v>1347</v>
      </c>
      <c r="E455" s="119"/>
      <c r="F455" s="191"/>
      <c r="G455" s="192"/>
    </row>
    <row r="456" spans="2:7" ht="28">
      <c r="B456" s="110"/>
      <c r="C456" s="110" t="s">
        <v>1348</v>
      </c>
      <c r="D456" s="15" t="s">
        <v>1</v>
      </c>
      <c r="E456" s="119">
        <v>3</v>
      </c>
      <c r="F456" s="154">
        <v>0</v>
      </c>
      <c r="G456" s="192">
        <f>E456*F456</f>
        <v>0</v>
      </c>
    </row>
    <row r="457" spans="2:7">
      <c r="B457" s="110"/>
      <c r="C457" s="110"/>
      <c r="E457" s="119"/>
      <c r="F457" s="191"/>
      <c r="G457" s="192"/>
    </row>
    <row r="458" spans="2:7" ht="14">
      <c r="B458" s="122">
        <f>MAX(A453:B457)+1</f>
        <v>9</v>
      </c>
      <c r="C458" s="110" t="s">
        <v>1349</v>
      </c>
      <c r="E458" s="119"/>
      <c r="F458" s="191"/>
      <c r="G458" s="192"/>
    </row>
    <row r="459" spans="2:7" ht="14">
      <c r="B459" s="110"/>
      <c r="C459" s="110" t="s">
        <v>1350</v>
      </c>
      <c r="D459" s="15" t="s">
        <v>1</v>
      </c>
      <c r="E459" s="119">
        <v>3</v>
      </c>
      <c r="F459" s="154">
        <v>0</v>
      </c>
      <c r="G459" s="192">
        <f>E459*F459</f>
        <v>0</v>
      </c>
    </row>
    <row r="460" spans="2:7">
      <c r="B460" s="110"/>
      <c r="C460" s="110"/>
      <c r="E460" s="119"/>
      <c r="F460" s="191"/>
      <c r="G460" s="192"/>
    </row>
    <row r="461" spans="2:7" ht="14">
      <c r="B461" s="122">
        <f>MAX(A456:B460)+1</f>
        <v>10</v>
      </c>
      <c r="C461" s="110" t="s">
        <v>1351</v>
      </c>
      <c r="E461" s="119"/>
      <c r="F461" s="191"/>
      <c r="G461" s="192"/>
    </row>
    <row r="462" spans="2:7" ht="14">
      <c r="B462" s="110"/>
      <c r="C462" s="110" t="s">
        <v>1352</v>
      </c>
      <c r="D462" s="15" t="s">
        <v>1</v>
      </c>
      <c r="E462" s="119">
        <v>3</v>
      </c>
      <c r="F462" s="154">
        <v>0</v>
      </c>
      <c r="G462" s="192">
        <f>E462*F462</f>
        <v>0</v>
      </c>
    </row>
    <row r="463" spans="2:7">
      <c r="B463" s="110"/>
      <c r="C463" s="110"/>
      <c r="E463" s="119"/>
      <c r="F463" s="191"/>
      <c r="G463" s="192"/>
    </row>
    <row r="464" spans="2:7" ht="14">
      <c r="B464" s="122">
        <f>MAX(A459:B463)+1</f>
        <v>11</v>
      </c>
      <c r="C464" s="110" t="s">
        <v>1351</v>
      </c>
      <c r="E464" s="119"/>
      <c r="F464" s="191"/>
      <c r="G464" s="192"/>
    </row>
    <row r="465" spans="2:7" ht="14">
      <c r="B465" s="110"/>
      <c r="C465" s="110" t="s">
        <v>1353</v>
      </c>
      <c r="D465" s="15" t="s">
        <v>1</v>
      </c>
      <c r="E465" s="119">
        <v>3</v>
      </c>
      <c r="F465" s="154">
        <v>0</v>
      </c>
      <c r="G465" s="192">
        <f>E465*F465</f>
        <v>0</v>
      </c>
    </row>
    <row r="466" spans="2:7">
      <c r="B466" s="110"/>
      <c r="C466" s="110"/>
      <c r="E466" s="119"/>
      <c r="F466" s="191"/>
      <c r="G466" s="192"/>
    </row>
    <row r="467" spans="2:7" ht="14">
      <c r="B467" s="122">
        <f>MAX(A462:B466)+1</f>
        <v>12</v>
      </c>
      <c r="C467" s="110" t="s">
        <v>1354</v>
      </c>
      <c r="E467" s="119"/>
      <c r="F467" s="191"/>
      <c r="G467" s="192"/>
    </row>
    <row r="468" spans="2:7" ht="28">
      <c r="B468" s="110"/>
      <c r="C468" s="110" t="s">
        <v>1355</v>
      </c>
      <c r="D468" s="15" t="s">
        <v>1</v>
      </c>
      <c r="E468" s="119">
        <v>58</v>
      </c>
      <c r="F468" s="154">
        <v>0</v>
      </c>
      <c r="G468" s="192">
        <f>E468*F468</f>
        <v>0</v>
      </c>
    </row>
    <row r="469" spans="2:7">
      <c r="B469" s="110"/>
      <c r="C469" s="110"/>
      <c r="E469" s="119"/>
      <c r="F469" s="191"/>
      <c r="G469" s="192"/>
    </row>
    <row r="470" spans="2:7" ht="14">
      <c r="B470" s="122">
        <f>MAX(A465:B469)+1</f>
        <v>13</v>
      </c>
      <c r="C470" s="110" t="s">
        <v>1356</v>
      </c>
      <c r="E470" s="119"/>
      <c r="F470" s="191"/>
      <c r="G470" s="192"/>
    </row>
    <row r="471" spans="2:7" ht="14">
      <c r="B471" s="110"/>
      <c r="C471" s="110" t="s">
        <v>1357</v>
      </c>
      <c r="D471" s="15" t="s">
        <v>1</v>
      </c>
      <c r="E471" s="119">
        <v>1</v>
      </c>
      <c r="F471" s="154">
        <v>0</v>
      </c>
      <c r="G471" s="192">
        <f>E471*F471</f>
        <v>0</v>
      </c>
    </row>
    <row r="472" spans="2:7">
      <c r="B472" s="110"/>
      <c r="C472" s="110"/>
      <c r="E472" s="119"/>
      <c r="F472" s="191"/>
      <c r="G472" s="192"/>
    </row>
    <row r="473" spans="2:7" ht="14">
      <c r="B473" s="122">
        <f>MAX(A468:B472)+1</f>
        <v>14</v>
      </c>
      <c r="C473" s="110" t="s">
        <v>1358</v>
      </c>
      <c r="E473" s="119"/>
      <c r="F473" s="191"/>
      <c r="G473" s="192"/>
    </row>
    <row r="474" spans="2:7" ht="17" customHeight="1">
      <c r="B474" s="110"/>
      <c r="C474" s="110" t="s">
        <v>1359</v>
      </c>
      <c r="D474" s="15" t="s">
        <v>0</v>
      </c>
      <c r="E474" s="119">
        <v>100</v>
      </c>
      <c r="F474" s="154">
        <v>0</v>
      </c>
      <c r="G474" s="192">
        <f>E474*F474</f>
        <v>0</v>
      </c>
    </row>
    <row r="475" spans="2:7">
      <c r="B475" s="110"/>
      <c r="C475" s="110"/>
      <c r="E475" s="119"/>
      <c r="F475" s="191"/>
      <c r="G475" s="192"/>
    </row>
    <row r="476" spans="2:7" ht="14">
      <c r="B476" s="122">
        <f>MAX(A471:B475)+1</f>
        <v>15</v>
      </c>
      <c r="C476" s="110" t="s">
        <v>1360</v>
      </c>
      <c r="E476" s="119"/>
      <c r="F476" s="191"/>
      <c r="G476" s="192"/>
    </row>
    <row r="477" spans="2:7" ht="17" customHeight="1">
      <c r="B477" s="110"/>
      <c r="C477" s="110" t="s">
        <v>1359</v>
      </c>
      <c r="D477" s="15" t="s">
        <v>0</v>
      </c>
      <c r="E477" s="119">
        <v>280</v>
      </c>
      <c r="F477" s="154">
        <v>0</v>
      </c>
      <c r="G477" s="192">
        <f>E477*F477</f>
        <v>0</v>
      </c>
    </row>
    <row r="478" spans="2:7">
      <c r="B478" s="110"/>
      <c r="C478" s="110"/>
      <c r="E478" s="119"/>
      <c r="F478" s="191"/>
      <c r="G478" s="192"/>
    </row>
    <row r="479" spans="2:7" ht="14">
      <c r="B479" s="122">
        <f>MAX(A474:B478)+1</f>
        <v>16</v>
      </c>
      <c r="C479" s="110" t="s">
        <v>1361</v>
      </c>
      <c r="E479" s="119"/>
      <c r="F479" s="191"/>
      <c r="G479" s="192"/>
    </row>
    <row r="480" spans="2:7" ht="28">
      <c r="B480" s="110"/>
      <c r="C480" s="110" t="s">
        <v>1362</v>
      </c>
      <c r="D480" s="15" t="s">
        <v>0</v>
      </c>
      <c r="E480" s="119">
        <v>120</v>
      </c>
      <c r="F480" s="154">
        <v>0</v>
      </c>
      <c r="G480" s="192">
        <f>E480*F480</f>
        <v>0</v>
      </c>
    </row>
    <row r="481" spans="2:7">
      <c r="B481" s="110"/>
      <c r="C481" s="110"/>
      <c r="E481" s="119"/>
      <c r="F481" s="191"/>
      <c r="G481" s="192"/>
    </row>
    <row r="482" spans="2:7" ht="28">
      <c r="B482" s="122">
        <f>MAX(A477:B481)+1</f>
        <v>17</v>
      </c>
      <c r="C482" s="110" t="s">
        <v>1172</v>
      </c>
      <c r="E482" s="119"/>
      <c r="F482" s="191"/>
      <c r="G482" s="192"/>
    </row>
    <row r="483" spans="2:7" ht="14">
      <c r="B483" s="110"/>
      <c r="C483" s="110" t="s">
        <v>1171</v>
      </c>
      <c r="D483" s="15" t="s">
        <v>0</v>
      </c>
      <c r="E483" s="119">
        <v>190</v>
      </c>
      <c r="F483" s="154">
        <v>0</v>
      </c>
      <c r="G483" s="192">
        <f>E483*F483</f>
        <v>0</v>
      </c>
    </row>
    <row r="484" spans="2:7">
      <c r="B484" s="110"/>
      <c r="C484" s="110"/>
      <c r="E484" s="119"/>
      <c r="F484" s="191"/>
      <c r="G484" s="192"/>
    </row>
    <row r="485" spans="2:7" ht="28">
      <c r="B485" s="122">
        <f>MAX(A480:B484)+1</f>
        <v>18</v>
      </c>
      <c r="C485" s="110" t="s">
        <v>1173</v>
      </c>
      <c r="E485" s="119"/>
      <c r="F485" s="191"/>
      <c r="G485" s="192"/>
    </row>
    <row r="486" spans="2:7" ht="14">
      <c r="B486" s="110"/>
      <c r="C486" s="110" t="s">
        <v>1171</v>
      </c>
      <c r="D486" s="15" t="s">
        <v>0</v>
      </c>
      <c r="E486" s="119">
        <v>30</v>
      </c>
      <c r="F486" s="154">
        <v>0</v>
      </c>
      <c r="G486" s="192">
        <f>E486*F486</f>
        <v>0</v>
      </c>
    </row>
    <row r="487" spans="2:7">
      <c r="B487" s="110"/>
      <c r="C487" s="110"/>
      <c r="E487" s="119"/>
      <c r="F487" s="191"/>
      <c r="G487" s="192"/>
    </row>
    <row r="488" spans="2:7" ht="14">
      <c r="B488" s="122">
        <f>MAX(A483:B487)+1</f>
        <v>19</v>
      </c>
      <c r="C488" s="110" t="s">
        <v>1363</v>
      </c>
      <c r="E488" s="119"/>
      <c r="F488" s="191"/>
      <c r="G488" s="192"/>
    </row>
    <row r="489" spans="2:7" ht="14">
      <c r="B489" s="110"/>
      <c r="C489" s="110" t="s">
        <v>1364</v>
      </c>
      <c r="D489" s="15" t="s">
        <v>136</v>
      </c>
      <c r="E489" s="119">
        <v>1</v>
      </c>
      <c r="F489" s="154">
        <v>0</v>
      </c>
      <c r="G489" s="192">
        <f>E489*F489</f>
        <v>0</v>
      </c>
    </row>
    <row r="490" spans="2:7">
      <c r="B490" s="110"/>
      <c r="C490" s="110"/>
      <c r="E490" s="119"/>
      <c r="F490" s="191"/>
      <c r="G490" s="192"/>
    </row>
    <row r="491" spans="2:7" ht="14">
      <c r="B491" s="122">
        <f>MAX(A486:B490)+1</f>
        <v>20</v>
      </c>
      <c r="C491" s="110" t="s">
        <v>1365</v>
      </c>
      <c r="E491" s="119"/>
      <c r="F491" s="191"/>
      <c r="G491" s="192"/>
    </row>
    <row r="492" spans="2:7" ht="154">
      <c r="B492" s="110"/>
      <c r="C492" s="110" t="s">
        <v>1366</v>
      </c>
      <c r="D492" s="15" t="s">
        <v>136</v>
      </c>
      <c r="E492" s="119">
        <v>1</v>
      </c>
      <c r="F492" s="154">
        <v>0</v>
      </c>
      <c r="G492" s="192">
        <f>E492*F492</f>
        <v>0</v>
      </c>
    </row>
    <row r="493" spans="2:7">
      <c r="B493" s="110"/>
      <c r="C493" s="110"/>
    </row>
    <row r="494" spans="2:7" s="77" customFormat="1">
      <c r="B494" s="113"/>
      <c r="C494" s="115" t="s">
        <v>1367</v>
      </c>
      <c r="D494" s="60"/>
      <c r="E494" s="61"/>
      <c r="F494" s="193"/>
      <c r="G494" s="194">
        <f>SUM(G432:G493)</f>
        <v>0</v>
      </c>
    </row>
    <row r="497" spans="2:7" s="77" customFormat="1">
      <c r="B497" s="112" t="s">
        <v>1384</v>
      </c>
      <c r="C497" s="96"/>
      <c r="D497" s="60"/>
      <c r="E497" s="61"/>
      <c r="F497" s="193"/>
      <c r="G497" s="217"/>
    </row>
    <row r="499" spans="2:7" ht="107" customHeight="1">
      <c r="C499" s="110" t="s">
        <v>1368</v>
      </c>
    </row>
    <row r="500" spans="2:7" ht="124" customHeight="1">
      <c r="C500" s="110" t="s">
        <v>1369</v>
      </c>
    </row>
    <row r="502" spans="2:7" ht="14">
      <c r="B502" s="121">
        <f>MAX(A497:B501)+1</f>
        <v>1</v>
      </c>
      <c r="C502" s="110" t="s">
        <v>1363</v>
      </c>
    </row>
    <row r="503" spans="2:7" ht="28">
      <c r="B503" s="110"/>
      <c r="C503" s="110" t="s">
        <v>1370</v>
      </c>
      <c r="D503" s="15" t="s">
        <v>1</v>
      </c>
      <c r="E503" s="119">
        <v>10</v>
      </c>
      <c r="F503" s="154">
        <v>0</v>
      </c>
      <c r="G503" s="192">
        <f>E503*F503</f>
        <v>0</v>
      </c>
    </row>
    <row r="504" spans="2:7">
      <c r="B504" s="110"/>
      <c r="C504" s="110"/>
      <c r="E504" s="119"/>
      <c r="F504" s="191"/>
      <c r="G504" s="192"/>
    </row>
    <row r="505" spans="2:7" ht="14">
      <c r="B505" s="121">
        <f>MAX(A500:B504)+1</f>
        <v>2</v>
      </c>
      <c r="C505" s="110" t="s">
        <v>1371</v>
      </c>
      <c r="E505" s="119"/>
      <c r="F505" s="191"/>
      <c r="G505" s="192"/>
    </row>
    <row r="506" spans="2:7" ht="84">
      <c r="B506" s="110"/>
      <c r="C506" s="110" t="s">
        <v>1372</v>
      </c>
      <c r="D506" s="15" t="s">
        <v>136</v>
      </c>
      <c r="E506" s="119">
        <v>1</v>
      </c>
      <c r="F506" s="154">
        <v>0</v>
      </c>
      <c r="G506" s="192">
        <f>E506*F506</f>
        <v>0</v>
      </c>
    </row>
    <row r="507" spans="2:7">
      <c r="B507" s="110"/>
      <c r="C507" s="110"/>
      <c r="E507" s="119"/>
      <c r="F507" s="191"/>
      <c r="G507" s="192"/>
    </row>
    <row r="508" spans="2:7" ht="28">
      <c r="B508" s="121">
        <f>MAX(A503:B507)+1</f>
        <v>3</v>
      </c>
      <c r="C508" s="110" t="s">
        <v>1167</v>
      </c>
      <c r="E508" s="119"/>
      <c r="F508" s="191"/>
      <c r="G508" s="192"/>
    </row>
    <row r="509" spans="2:7" ht="14">
      <c r="B509" s="110"/>
      <c r="C509" s="110" t="s">
        <v>1157</v>
      </c>
      <c r="D509" s="15" t="s">
        <v>0</v>
      </c>
      <c r="E509" s="119">
        <v>330</v>
      </c>
      <c r="F509" s="154">
        <v>0</v>
      </c>
      <c r="G509" s="192">
        <f>E509*F509</f>
        <v>0</v>
      </c>
    </row>
    <row r="510" spans="2:7">
      <c r="B510" s="110"/>
      <c r="C510" s="110"/>
      <c r="E510" s="119"/>
      <c r="F510" s="191"/>
      <c r="G510" s="192"/>
    </row>
    <row r="511" spans="2:7" ht="28">
      <c r="B511" s="121">
        <f>MAX(A506:B510)+1</f>
        <v>4</v>
      </c>
      <c r="C511" s="110" t="s">
        <v>1172</v>
      </c>
      <c r="E511" s="119"/>
      <c r="F511" s="191"/>
      <c r="G511" s="192"/>
    </row>
    <row r="512" spans="2:7" ht="14">
      <c r="B512" s="110"/>
      <c r="C512" s="110" t="s">
        <v>1171</v>
      </c>
      <c r="D512" s="15" t="s">
        <v>0</v>
      </c>
      <c r="E512" s="119">
        <v>140</v>
      </c>
      <c r="F512" s="154">
        <v>0</v>
      </c>
      <c r="G512" s="192">
        <f>E512*F512</f>
        <v>0</v>
      </c>
    </row>
    <row r="513" spans="2:7">
      <c r="B513" s="110"/>
      <c r="C513" s="110"/>
      <c r="E513" s="119"/>
      <c r="F513" s="191"/>
      <c r="G513" s="192"/>
    </row>
    <row r="514" spans="2:7" ht="14">
      <c r="B514" s="121">
        <f>MAX(A509:B513)+1</f>
        <v>5</v>
      </c>
      <c r="C514" s="110" t="s">
        <v>1364</v>
      </c>
      <c r="E514" s="119"/>
      <c r="F514" s="191"/>
      <c r="G514" s="192"/>
    </row>
    <row r="515" spans="2:7" ht="14">
      <c r="B515" s="110"/>
      <c r="C515" s="110" t="s">
        <v>1154</v>
      </c>
      <c r="D515" s="15" t="s">
        <v>136</v>
      </c>
      <c r="E515" s="119">
        <v>1</v>
      </c>
      <c r="F515" s="154">
        <v>0</v>
      </c>
      <c r="G515" s="192">
        <f>E515*F515</f>
        <v>0</v>
      </c>
    </row>
    <row r="516" spans="2:7">
      <c r="B516" s="110"/>
      <c r="C516" s="110"/>
    </row>
    <row r="517" spans="2:7" ht="14">
      <c r="B517" s="121">
        <f>MAX(A512:B516)+1</f>
        <v>6</v>
      </c>
      <c r="C517" s="110" t="s">
        <v>1373</v>
      </c>
    </row>
    <row r="518" spans="2:7" ht="28">
      <c r="B518" s="110"/>
      <c r="C518" s="110" t="s">
        <v>1374</v>
      </c>
      <c r="D518" s="15" t="s">
        <v>1</v>
      </c>
      <c r="E518" s="119">
        <v>2</v>
      </c>
      <c r="F518" s="154">
        <v>0</v>
      </c>
      <c r="G518" s="192">
        <f>E518*F518</f>
        <v>0</v>
      </c>
    </row>
    <row r="519" spans="2:7">
      <c r="B519" s="110"/>
      <c r="C519" s="110"/>
      <c r="E519" s="119"/>
      <c r="F519" s="191"/>
      <c r="G519" s="192"/>
    </row>
    <row r="520" spans="2:7" ht="14">
      <c r="B520" s="121">
        <f>MAX(A515:B519)+1</f>
        <v>7</v>
      </c>
      <c r="C520" s="110" t="s">
        <v>1363</v>
      </c>
      <c r="E520" s="119"/>
      <c r="F520" s="191"/>
      <c r="G520" s="192"/>
    </row>
    <row r="521" spans="2:7" ht="28">
      <c r="B521" s="110"/>
      <c r="C521" s="110" t="s">
        <v>1375</v>
      </c>
      <c r="D521" s="15" t="s">
        <v>1</v>
      </c>
      <c r="E521" s="119">
        <v>13</v>
      </c>
      <c r="F521" s="154">
        <v>0</v>
      </c>
      <c r="G521" s="192">
        <f>E521*F521</f>
        <v>0</v>
      </c>
    </row>
    <row r="522" spans="2:7">
      <c r="B522" s="110"/>
      <c r="C522" s="110"/>
      <c r="E522" s="119"/>
      <c r="F522" s="191"/>
      <c r="G522" s="192"/>
    </row>
    <row r="523" spans="2:7" ht="14">
      <c r="B523" s="121">
        <f>MAX(A518:B522)+1</f>
        <v>8</v>
      </c>
      <c r="C523" s="110" t="s">
        <v>1363</v>
      </c>
      <c r="E523" s="119"/>
      <c r="F523" s="191"/>
      <c r="G523" s="192"/>
    </row>
    <row r="524" spans="2:7" ht="42">
      <c r="B524" s="110"/>
      <c r="C524" s="110" t="s">
        <v>1376</v>
      </c>
      <c r="D524" s="15" t="s">
        <v>1</v>
      </c>
      <c r="E524" s="119">
        <v>1</v>
      </c>
      <c r="F524" s="154">
        <v>0</v>
      </c>
      <c r="G524" s="192">
        <f>E524*F524</f>
        <v>0</v>
      </c>
    </row>
    <row r="525" spans="2:7">
      <c r="B525" s="110"/>
      <c r="C525" s="110"/>
      <c r="E525" s="119"/>
      <c r="F525" s="191"/>
      <c r="G525" s="192"/>
    </row>
    <row r="526" spans="2:7" ht="14">
      <c r="B526" s="121">
        <f>MAX(A521:B525)+1</f>
        <v>9</v>
      </c>
      <c r="C526" s="110" t="s">
        <v>1363</v>
      </c>
      <c r="E526" s="119"/>
      <c r="F526" s="191"/>
      <c r="G526" s="192"/>
    </row>
    <row r="527" spans="2:7" ht="42">
      <c r="B527" s="110"/>
      <c r="C527" s="110" t="s">
        <v>1377</v>
      </c>
      <c r="D527" s="15" t="s">
        <v>1</v>
      </c>
      <c r="E527" s="119">
        <v>2</v>
      </c>
      <c r="F527" s="154">
        <v>0</v>
      </c>
      <c r="G527" s="192">
        <f>E527*F527</f>
        <v>0</v>
      </c>
    </row>
    <row r="528" spans="2:7">
      <c r="B528" s="110"/>
      <c r="C528" s="110"/>
      <c r="E528" s="119"/>
      <c r="F528" s="191"/>
      <c r="G528" s="192"/>
    </row>
    <row r="529" spans="2:7" ht="14">
      <c r="B529" s="121">
        <f>MAX(A524:B528)+1</f>
        <v>10</v>
      </c>
      <c r="C529" s="110" t="s">
        <v>1378</v>
      </c>
      <c r="E529" s="119"/>
      <c r="F529" s="191"/>
      <c r="G529" s="192"/>
    </row>
    <row r="530" spans="2:7" ht="42">
      <c r="B530" s="110"/>
      <c r="C530" s="110" t="s">
        <v>1379</v>
      </c>
      <c r="D530" s="15" t="s">
        <v>136</v>
      </c>
      <c r="E530" s="119">
        <v>1</v>
      </c>
      <c r="F530" s="154">
        <v>0</v>
      </c>
      <c r="G530" s="192">
        <f>E530*F530</f>
        <v>0</v>
      </c>
    </row>
    <row r="531" spans="2:7">
      <c r="B531" s="110"/>
      <c r="C531" s="110"/>
      <c r="E531" s="119"/>
      <c r="F531" s="191"/>
      <c r="G531" s="192"/>
    </row>
    <row r="532" spans="2:7" ht="14">
      <c r="B532" s="121">
        <f>MAX(A527:B531)+1</f>
        <v>11</v>
      </c>
      <c r="C532" s="110" t="s">
        <v>1380</v>
      </c>
      <c r="E532" s="119"/>
      <c r="F532" s="191"/>
      <c r="G532" s="192"/>
    </row>
    <row r="533" spans="2:7" ht="14">
      <c r="B533" s="110"/>
      <c r="C533" s="110" t="s">
        <v>1154</v>
      </c>
      <c r="D533" s="15" t="s">
        <v>0</v>
      </c>
      <c r="E533" s="119">
        <v>2</v>
      </c>
      <c r="F533" s="154">
        <v>0</v>
      </c>
      <c r="G533" s="192">
        <f>E533*F533</f>
        <v>0</v>
      </c>
    </row>
    <row r="534" spans="2:7">
      <c r="B534" s="110"/>
      <c r="C534" s="110"/>
      <c r="E534" s="119"/>
      <c r="F534" s="191"/>
      <c r="G534" s="192"/>
    </row>
    <row r="535" spans="2:7" ht="14">
      <c r="B535" s="121">
        <f>MAX(A530:B534)+1</f>
        <v>12</v>
      </c>
      <c r="C535" s="110" t="s">
        <v>1381</v>
      </c>
      <c r="E535" s="119"/>
      <c r="F535" s="191"/>
      <c r="G535" s="192"/>
    </row>
    <row r="536" spans="2:7" ht="14">
      <c r="B536" s="110"/>
      <c r="C536" s="110" t="s">
        <v>1154</v>
      </c>
      <c r="D536" s="15" t="s">
        <v>0</v>
      </c>
      <c r="E536" s="119">
        <v>90</v>
      </c>
      <c r="F536" s="154">
        <v>0</v>
      </c>
      <c r="G536" s="192">
        <f>E536*F536</f>
        <v>0</v>
      </c>
    </row>
    <row r="537" spans="2:7">
      <c r="B537" s="110"/>
      <c r="C537" s="110"/>
      <c r="E537" s="119"/>
      <c r="F537" s="191"/>
      <c r="G537" s="192"/>
    </row>
    <row r="538" spans="2:7" ht="14">
      <c r="B538" s="121">
        <f>MAX(A533:B537)+1</f>
        <v>13</v>
      </c>
      <c r="C538" s="110" t="s">
        <v>1382</v>
      </c>
      <c r="E538" s="119"/>
      <c r="F538" s="191"/>
      <c r="G538" s="192"/>
    </row>
    <row r="539" spans="2:7" ht="14">
      <c r="B539" s="110"/>
      <c r="C539" s="110" t="s">
        <v>1154</v>
      </c>
      <c r="D539" s="15" t="s">
        <v>0</v>
      </c>
      <c r="E539" s="119">
        <v>410</v>
      </c>
      <c r="F539" s="154">
        <v>0</v>
      </c>
      <c r="G539" s="192">
        <f>E539*F539</f>
        <v>0</v>
      </c>
    </row>
    <row r="540" spans="2:7">
      <c r="B540" s="110"/>
      <c r="C540" s="110"/>
      <c r="E540" s="119"/>
      <c r="F540" s="191"/>
      <c r="G540" s="192"/>
    </row>
    <row r="541" spans="2:7" ht="28">
      <c r="B541" s="121">
        <f>MAX(A536:B540)+1</f>
        <v>14</v>
      </c>
      <c r="C541" s="110" t="s">
        <v>1172</v>
      </c>
      <c r="E541" s="119"/>
      <c r="F541" s="191"/>
      <c r="G541" s="192"/>
    </row>
    <row r="542" spans="2:7" ht="14">
      <c r="B542" s="110"/>
      <c r="C542" s="110" t="s">
        <v>1171</v>
      </c>
      <c r="D542" s="15" t="s">
        <v>0</v>
      </c>
      <c r="E542" s="119">
        <v>180</v>
      </c>
      <c r="F542" s="154">
        <v>0</v>
      </c>
      <c r="G542" s="192">
        <f>E542*F542</f>
        <v>0</v>
      </c>
    </row>
    <row r="543" spans="2:7">
      <c r="B543" s="110"/>
      <c r="C543" s="110"/>
      <c r="E543" s="119"/>
      <c r="F543" s="191"/>
      <c r="G543" s="192"/>
    </row>
    <row r="544" spans="2:7" ht="14">
      <c r="B544" s="121">
        <f>MAX(A539:B543)+1</f>
        <v>15</v>
      </c>
      <c r="C544" s="110" t="s">
        <v>1364</v>
      </c>
      <c r="D544" s="15" t="s">
        <v>136</v>
      </c>
      <c r="E544" s="119">
        <v>1</v>
      </c>
      <c r="F544" s="154">
        <v>0</v>
      </c>
      <c r="G544" s="192">
        <f>E544*F544</f>
        <v>0</v>
      </c>
    </row>
    <row r="545" spans="2:7">
      <c r="B545" s="110"/>
      <c r="C545" s="110"/>
    </row>
    <row r="546" spans="2:7" s="77" customFormat="1">
      <c r="B546" s="113"/>
      <c r="C546" s="115" t="s">
        <v>1383</v>
      </c>
      <c r="D546" s="60"/>
      <c r="E546" s="61"/>
      <c r="F546" s="193"/>
      <c r="G546" s="194">
        <f>SUM(G499:G545)</f>
        <v>0</v>
      </c>
    </row>
    <row r="549" spans="2:7" s="77" customFormat="1">
      <c r="B549" s="112" t="s">
        <v>1439</v>
      </c>
      <c r="C549" s="96"/>
      <c r="D549" s="60"/>
      <c r="E549" s="61"/>
      <c r="F549" s="193"/>
      <c r="G549" s="217"/>
    </row>
    <row r="551" spans="2:7" ht="14">
      <c r="B551" s="120">
        <f>MAX(A549:B550)+1</f>
        <v>1</v>
      </c>
      <c r="C551" s="110" t="s">
        <v>1391</v>
      </c>
      <c r="D551" s="119"/>
      <c r="E551" s="119"/>
      <c r="F551" s="191"/>
    </row>
    <row r="552" spans="2:7" ht="28">
      <c r="B552" s="110"/>
      <c r="C552" s="110" t="s">
        <v>1385</v>
      </c>
      <c r="D552" s="119"/>
      <c r="E552" s="119"/>
      <c r="F552" s="191"/>
    </row>
    <row r="553" spans="2:7" ht="28">
      <c r="B553" s="110"/>
      <c r="C553" s="110" t="s">
        <v>1386</v>
      </c>
      <c r="D553" s="119"/>
      <c r="E553" s="119"/>
      <c r="F553" s="191"/>
    </row>
    <row r="554" spans="2:7" ht="28">
      <c r="B554" s="110"/>
      <c r="C554" s="110" t="s">
        <v>1387</v>
      </c>
      <c r="D554" s="119"/>
      <c r="E554" s="119"/>
      <c r="F554" s="191"/>
    </row>
    <row r="555" spans="2:7" ht="28">
      <c r="B555" s="110"/>
      <c r="C555" s="110" t="s">
        <v>1388</v>
      </c>
      <c r="D555" s="119"/>
      <c r="E555" s="119"/>
      <c r="F555" s="191"/>
    </row>
    <row r="556" spans="2:7" ht="14">
      <c r="B556" s="110"/>
      <c r="C556" s="110" t="s">
        <v>1670</v>
      </c>
      <c r="D556" s="119"/>
      <c r="E556" s="119"/>
      <c r="F556" s="191"/>
    </row>
    <row r="557" spans="2:7" ht="28">
      <c r="B557" s="110"/>
      <c r="C557" s="110" t="s">
        <v>1389</v>
      </c>
      <c r="D557" s="119"/>
      <c r="E557" s="119"/>
      <c r="F557" s="191"/>
    </row>
    <row r="558" spans="2:7" ht="14">
      <c r="B558" s="110"/>
      <c r="C558" s="110" t="s">
        <v>1390</v>
      </c>
      <c r="D558" s="110" t="s">
        <v>136</v>
      </c>
      <c r="E558" s="119">
        <v>1</v>
      </c>
      <c r="F558" s="154">
        <v>0</v>
      </c>
      <c r="G558" s="192">
        <f>E558*F558</f>
        <v>0</v>
      </c>
    </row>
    <row r="559" spans="2:7">
      <c r="B559" s="110"/>
      <c r="C559" s="15"/>
    </row>
    <row r="560" spans="2:7" s="77" customFormat="1">
      <c r="B560" s="113"/>
      <c r="C560" s="115" t="s">
        <v>1440</v>
      </c>
      <c r="D560" s="60"/>
      <c r="E560" s="61"/>
      <c r="F560" s="193"/>
      <c r="G560" s="194">
        <f>SUM(G552:G559)</f>
        <v>0</v>
      </c>
    </row>
  </sheetData>
  <sheetProtection algorithmName="SHA-512" hashValue="adMXWG09WG8+0n4JsKApklLDYuUFx+reutfRFJeoriozTRXhJaTqNBdFET8yqRFhlIoxtCGtfT6Ub33bwWtarw==" saltValue="2qkFpjGrOKK56vnBywohcA==" spinCount="100000" sheet="1" objects="1" scenarios="1" formatRows="0"/>
  <mergeCells count="1">
    <mergeCell ref="C2:G2"/>
  </mergeCells>
  <pageMargins left="0.7" right="0.7" top="0.75" bottom="0.75" header="0.3" footer="0.3"/>
  <pageSetup paperSize="9" scale="80" orientation="portrait" horizontalDpi="0" verticalDpi="0"/>
  <headerFooter>
    <oddFooter>&amp;LELEKTRONIŠTALACIJSKA DELA&amp;CPAVILJON BREZA VDC ČRNOMELJ&amp;Rstran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0C9C-66D1-0448-AA8F-4FBFAB23B2C5}">
  <sheetPr>
    <tabColor rgb="FF7030A0"/>
  </sheetPr>
  <dimension ref="A1:G153"/>
  <sheetViews>
    <sheetView zoomScaleNormal="100" workbookViewId="0">
      <selection sqref="A1:XFD1048576"/>
    </sheetView>
  </sheetViews>
  <sheetFormatPr baseColWidth="10" defaultColWidth="10.83203125" defaultRowHeight="13"/>
  <cols>
    <col min="1" max="1" width="4" style="15" customWidth="1"/>
    <col min="2" max="2" width="5.5" style="17" customWidth="1"/>
    <col min="3" max="3" width="57.1640625" style="15" customWidth="1"/>
    <col min="4" max="4" width="5" style="15" customWidth="1"/>
    <col min="5" max="5" width="10.5" style="15" customWidth="1"/>
    <col min="6" max="6" width="11.6640625" style="176" bestFit="1" customWidth="1"/>
    <col min="7" max="7" width="12.1640625" style="177" customWidth="1"/>
    <col min="8" max="16384" width="10.83203125" style="15"/>
  </cols>
  <sheetData>
    <row r="1" spans="1:7" ht="25">
      <c r="A1" s="1"/>
      <c r="B1" s="12"/>
      <c r="C1" s="11"/>
      <c r="D1" s="11"/>
      <c r="E1" s="11"/>
      <c r="F1" s="177"/>
    </row>
    <row r="2" spans="1:7" s="14" customFormat="1" ht="25">
      <c r="A2" s="26"/>
      <c r="B2" s="133"/>
      <c r="C2" s="642" t="s">
        <v>1047</v>
      </c>
      <c r="D2" s="642"/>
      <c r="E2" s="642"/>
      <c r="F2" s="642"/>
      <c r="G2" s="642"/>
    </row>
    <row r="3" spans="1:7" s="14" customFormat="1" ht="14">
      <c r="A3" s="26"/>
      <c r="B3" s="134"/>
      <c r="C3" s="30"/>
      <c r="D3" s="10"/>
      <c r="E3" s="10"/>
      <c r="F3" s="27"/>
      <c r="G3" s="27"/>
    </row>
    <row r="4" spans="1:7" s="14" customFormat="1" ht="14">
      <c r="A4" s="26"/>
      <c r="B4" s="42" t="s">
        <v>101</v>
      </c>
      <c r="C4" s="43" t="s">
        <v>1001</v>
      </c>
      <c r="D4" s="43"/>
      <c r="E4" s="43"/>
      <c r="F4" s="213"/>
      <c r="G4" s="149">
        <f>G79</f>
        <v>0</v>
      </c>
    </row>
    <row r="5" spans="1:7" s="14" customFormat="1" ht="14">
      <c r="A5" s="26"/>
      <c r="B5" s="42" t="s">
        <v>110</v>
      </c>
      <c r="C5" s="43" t="s">
        <v>1034</v>
      </c>
      <c r="D5" s="43"/>
      <c r="E5" s="43"/>
      <c r="F5" s="213"/>
      <c r="G5" s="149">
        <f>G139</f>
        <v>0</v>
      </c>
    </row>
    <row r="6" spans="1:7" s="14" customFormat="1" ht="14">
      <c r="A6" s="26"/>
      <c r="B6" s="42" t="s">
        <v>113</v>
      </c>
      <c r="C6" s="43" t="s">
        <v>1035</v>
      </c>
      <c r="D6" s="43"/>
      <c r="E6" s="43"/>
      <c r="F6" s="213"/>
      <c r="G6" s="149">
        <f>G153</f>
        <v>0</v>
      </c>
    </row>
    <row r="7" spans="1:7" ht="14">
      <c r="B7" s="50"/>
      <c r="C7" s="46" t="s">
        <v>1077</v>
      </c>
      <c r="D7" s="47"/>
      <c r="E7" s="48"/>
      <c r="F7" s="150"/>
      <c r="G7" s="150">
        <f>SUM(G4:G6)</f>
        <v>0</v>
      </c>
    </row>
    <row r="8" spans="1:7" s="14" customFormat="1" ht="14">
      <c r="B8" s="135"/>
      <c r="F8" s="34"/>
      <c r="G8" s="34"/>
    </row>
    <row r="9" spans="1:7" s="14" customFormat="1" ht="14">
      <c r="B9" s="67"/>
      <c r="C9" s="33"/>
      <c r="D9" s="32"/>
      <c r="E9" s="31"/>
      <c r="F9" s="233"/>
      <c r="G9" s="27"/>
    </row>
    <row r="10" spans="1:7">
      <c r="B10" s="68" t="s">
        <v>921</v>
      </c>
      <c r="C10" s="57" t="s">
        <v>917</v>
      </c>
      <c r="D10" s="56" t="s">
        <v>916</v>
      </c>
      <c r="E10" s="58" t="s">
        <v>918</v>
      </c>
      <c r="F10" s="234" t="s">
        <v>919</v>
      </c>
      <c r="G10" s="234" t="s">
        <v>920</v>
      </c>
    </row>
    <row r="11" spans="1:7" ht="14">
      <c r="A11" s="1"/>
      <c r="B11" s="136"/>
      <c r="C11" s="1"/>
      <c r="D11" s="1"/>
      <c r="E11" s="1"/>
    </row>
    <row r="12" spans="1:7">
      <c r="A12" s="100"/>
      <c r="D12" s="21"/>
      <c r="E12" s="101"/>
    </row>
    <row r="13" spans="1:7" s="14" customFormat="1" ht="14">
      <c r="B13" s="71" t="s">
        <v>1615</v>
      </c>
      <c r="C13" s="72"/>
      <c r="D13" s="60"/>
      <c r="E13" s="61"/>
      <c r="F13" s="193"/>
      <c r="G13" s="217"/>
    </row>
    <row r="14" spans="1:7">
      <c r="B14" s="137"/>
      <c r="C14" s="23"/>
      <c r="D14" s="103"/>
      <c r="E14" s="101"/>
    </row>
    <row r="15" spans="1:7">
      <c r="B15" s="137"/>
      <c r="C15" s="19"/>
      <c r="D15" s="104"/>
      <c r="E15" s="104"/>
      <c r="F15" s="156"/>
      <c r="G15" s="130"/>
    </row>
    <row r="16" spans="1:7" ht="14">
      <c r="B16" s="138">
        <f>MAX($A$14:B15)+1</f>
        <v>1</v>
      </c>
      <c r="C16" s="16" t="s">
        <v>1036</v>
      </c>
      <c r="D16" s="104"/>
      <c r="E16" s="104"/>
      <c r="F16" s="156"/>
      <c r="G16" s="130"/>
    </row>
    <row r="17" spans="2:7" ht="42">
      <c r="B17" s="138"/>
      <c r="C17" s="19" t="s">
        <v>1055</v>
      </c>
      <c r="D17" s="104"/>
      <c r="E17" s="104"/>
      <c r="F17" s="156"/>
      <c r="G17" s="130"/>
    </row>
    <row r="18" spans="2:7" ht="28">
      <c r="B18" s="138"/>
      <c r="C18" s="19" t="s">
        <v>1037</v>
      </c>
      <c r="D18" s="104"/>
      <c r="E18" s="104"/>
      <c r="F18" s="156"/>
      <c r="G18" s="130"/>
    </row>
    <row r="19" spans="2:7" ht="14">
      <c r="B19" s="138"/>
      <c r="C19" s="19" t="s">
        <v>1045</v>
      </c>
      <c r="D19" s="104"/>
      <c r="E19" s="104"/>
      <c r="F19" s="156"/>
      <c r="G19" s="130"/>
    </row>
    <row r="20" spans="2:7" ht="28">
      <c r="B20" s="138"/>
      <c r="C20" s="19" t="s">
        <v>1040</v>
      </c>
      <c r="D20" s="104"/>
      <c r="E20" s="104"/>
      <c r="F20" s="156"/>
      <c r="G20" s="130"/>
    </row>
    <row r="21" spans="2:7" ht="14">
      <c r="B21" s="138"/>
      <c r="C21" s="19" t="s">
        <v>1483</v>
      </c>
      <c r="D21" s="104"/>
      <c r="E21" s="104"/>
      <c r="F21" s="156"/>
      <c r="G21" s="130"/>
    </row>
    <row r="22" spans="2:7" ht="28">
      <c r="B22" s="138"/>
      <c r="C22" s="19" t="s">
        <v>1038</v>
      </c>
      <c r="D22" s="104"/>
      <c r="E22" s="104"/>
      <c r="F22" s="156"/>
      <c r="G22" s="130"/>
    </row>
    <row r="23" spans="2:7" ht="14">
      <c r="B23" s="138"/>
      <c r="C23" s="19" t="s">
        <v>1039</v>
      </c>
      <c r="D23" s="104" t="s">
        <v>136</v>
      </c>
      <c r="E23" s="104">
        <v>3</v>
      </c>
      <c r="F23" s="154">
        <v>0</v>
      </c>
      <c r="G23" s="130">
        <f>E23*F23</f>
        <v>0</v>
      </c>
    </row>
    <row r="24" spans="2:7">
      <c r="B24" s="128"/>
      <c r="C24" s="105"/>
      <c r="D24" s="104"/>
      <c r="E24" s="104"/>
      <c r="F24" s="156"/>
      <c r="G24" s="130"/>
    </row>
    <row r="25" spans="2:7" ht="14">
      <c r="B25" s="138">
        <f>MAX($A$14:B24)+1</f>
        <v>2</v>
      </c>
      <c r="C25" s="16" t="s">
        <v>1041</v>
      </c>
    </row>
    <row r="26" spans="2:7" ht="42">
      <c r="B26" s="138"/>
      <c r="C26" s="19" t="s">
        <v>1053</v>
      </c>
    </row>
    <row r="27" spans="2:7" ht="28">
      <c r="B27" s="138"/>
      <c r="C27" s="19" t="s">
        <v>1043</v>
      </c>
    </row>
    <row r="28" spans="2:7" ht="28">
      <c r="B28" s="138"/>
      <c r="C28" s="19" t="s">
        <v>1042</v>
      </c>
    </row>
    <row r="29" spans="2:7" ht="28">
      <c r="B29" s="138"/>
      <c r="C29" s="19" t="s">
        <v>1044</v>
      </c>
    </row>
    <row r="30" spans="2:7" ht="42">
      <c r="B30" s="138"/>
      <c r="C30" s="19" t="s">
        <v>1063</v>
      </c>
    </row>
    <row r="31" spans="2:7" ht="42">
      <c r="B31" s="138"/>
      <c r="C31" s="19" t="s">
        <v>1484</v>
      </c>
    </row>
    <row r="32" spans="2:7" ht="28">
      <c r="B32" s="138"/>
      <c r="C32" s="19" t="s">
        <v>1539</v>
      </c>
      <c r="D32" s="104" t="s">
        <v>136</v>
      </c>
      <c r="E32" s="104">
        <v>3</v>
      </c>
      <c r="F32" s="154">
        <v>0</v>
      </c>
      <c r="G32" s="130">
        <f>E32*F32</f>
        <v>0</v>
      </c>
    </row>
    <row r="33" spans="2:7">
      <c r="B33" s="138"/>
      <c r="C33" s="19"/>
      <c r="D33" s="104"/>
      <c r="E33" s="104"/>
      <c r="G33" s="130"/>
    </row>
    <row r="34" spans="2:7" ht="14">
      <c r="B34" s="138">
        <f>MAX($A$14:B33)+1</f>
        <v>3</v>
      </c>
      <c r="C34" s="16" t="s">
        <v>1049</v>
      </c>
      <c r="D34" s="104"/>
      <c r="E34" s="104"/>
      <c r="F34" s="156"/>
      <c r="G34" s="130"/>
    </row>
    <row r="35" spans="2:7" ht="42">
      <c r="B35" s="138"/>
      <c r="C35" s="19" t="s">
        <v>1055</v>
      </c>
      <c r="D35" s="104"/>
      <c r="E35" s="104"/>
      <c r="F35" s="156"/>
      <c r="G35" s="130"/>
    </row>
    <row r="36" spans="2:7" ht="28">
      <c r="B36" s="138"/>
      <c r="C36" s="19" t="s">
        <v>1037</v>
      </c>
      <c r="D36" s="104"/>
      <c r="E36" s="104"/>
      <c r="F36" s="156"/>
      <c r="G36" s="130"/>
    </row>
    <row r="37" spans="2:7" ht="14">
      <c r="B37" s="138"/>
      <c r="C37" s="19" t="s">
        <v>1045</v>
      </c>
      <c r="D37" s="104"/>
      <c r="E37" s="104"/>
      <c r="F37" s="156"/>
      <c r="G37" s="130"/>
    </row>
    <row r="38" spans="2:7" ht="28">
      <c r="B38" s="138"/>
      <c r="C38" s="19" t="s">
        <v>1054</v>
      </c>
      <c r="D38" s="104"/>
      <c r="E38" s="104"/>
      <c r="F38" s="156"/>
      <c r="G38" s="130"/>
    </row>
    <row r="39" spans="2:7" ht="14">
      <c r="B39" s="138"/>
      <c r="C39" s="19" t="s">
        <v>1540</v>
      </c>
      <c r="D39" s="104"/>
      <c r="E39" s="104"/>
      <c r="F39" s="156"/>
      <c r="G39" s="130"/>
    </row>
    <row r="40" spans="2:7" ht="28">
      <c r="B40" s="138"/>
      <c r="C40" s="19" t="s">
        <v>1038</v>
      </c>
      <c r="D40" s="104"/>
      <c r="E40" s="104"/>
      <c r="F40" s="156"/>
      <c r="G40" s="130"/>
    </row>
    <row r="41" spans="2:7" ht="14">
      <c r="B41" s="138"/>
      <c r="C41" s="19" t="s">
        <v>1039</v>
      </c>
      <c r="D41" s="104" t="s">
        <v>136</v>
      </c>
      <c r="E41" s="104">
        <v>1</v>
      </c>
      <c r="F41" s="154">
        <v>0</v>
      </c>
      <c r="G41" s="130">
        <f>E41*F41</f>
        <v>0</v>
      </c>
    </row>
    <row r="42" spans="2:7">
      <c r="B42" s="128"/>
      <c r="C42" s="105"/>
      <c r="D42" s="104"/>
      <c r="E42" s="104"/>
      <c r="F42" s="156"/>
      <c r="G42" s="130"/>
    </row>
    <row r="43" spans="2:7" ht="14">
      <c r="B43" s="138">
        <f>MAX($A$14:B42)+1</f>
        <v>4</v>
      </c>
      <c r="C43" s="16" t="s">
        <v>1050</v>
      </c>
    </row>
    <row r="44" spans="2:7" ht="42">
      <c r="B44" s="138"/>
      <c r="C44" s="19" t="s">
        <v>1053</v>
      </c>
    </row>
    <row r="45" spans="2:7" ht="28">
      <c r="B45" s="138"/>
      <c r="C45" s="19" t="s">
        <v>1043</v>
      </c>
    </row>
    <row r="46" spans="2:7" ht="28">
      <c r="B46" s="138"/>
      <c r="C46" s="19" t="s">
        <v>1042</v>
      </c>
    </row>
    <row r="47" spans="2:7" ht="28">
      <c r="B47" s="138"/>
      <c r="C47" s="19" t="s">
        <v>1044</v>
      </c>
    </row>
    <row r="48" spans="2:7" ht="42">
      <c r="B48" s="138"/>
      <c r="C48" s="19" t="s">
        <v>1485</v>
      </c>
    </row>
    <row r="49" spans="2:7" ht="28">
      <c r="B49" s="138"/>
      <c r="C49" s="19" t="s">
        <v>1539</v>
      </c>
      <c r="D49" s="104" t="s">
        <v>136</v>
      </c>
      <c r="E49" s="104">
        <v>1</v>
      </c>
      <c r="F49" s="154">
        <v>0</v>
      </c>
      <c r="G49" s="130">
        <f>E49*F49</f>
        <v>0</v>
      </c>
    </row>
    <row r="50" spans="2:7">
      <c r="B50" s="138"/>
      <c r="C50" s="19"/>
      <c r="D50" s="104"/>
      <c r="E50" s="104"/>
      <c r="G50" s="130"/>
    </row>
    <row r="51" spans="2:7">
      <c r="B51" s="138">
        <f>MAX($A$14:B50)+1</f>
        <v>5</v>
      </c>
      <c r="C51" s="17" t="s">
        <v>1046</v>
      </c>
    </row>
    <row r="52" spans="2:7" ht="14">
      <c r="B52" s="138"/>
      <c r="C52" s="19" t="s">
        <v>1535</v>
      </c>
      <c r="D52" s="104"/>
      <c r="E52" s="104"/>
      <c r="G52" s="130"/>
    </row>
    <row r="53" spans="2:7" ht="14">
      <c r="B53" s="138"/>
      <c r="C53" s="19" t="s">
        <v>1534</v>
      </c>
      <c r="D53" s="104"/>
      <c r="E53" s="104"/>
      <c r="G53" s="130"/>
    </row>
    <row r="54" spans="2:7" ht="28">
      <c r="B54" s="138"/>
      <c r="C54" s="19" t="s">
        <v>1536</v>
      </c>
      <c r="D54" s="104"/>
      <c r="E54" s="104"/>
      <c r="G54" s="130"/>
    </row>
    <row r="55" spans="2:7">
      <c r="B55" s="139"/>
      <c r="C55" s="15" t="s">
        <v>1537</v>
      </c>
    </row>
    <row r="56" spans="2:7" ht="42">
      <c r="B56" s="138"/>
      <c r="C56" s="16" t="s">
        <v>1538</v>
      </c>
      <c r="D56" s="104" t="s">
        <v>136</v>
      </c>
      <c r="E56" s="104">
        <v>4</v>
      </c>
      <c r="F56" s="154">
        <v>0</v>
      </c>
      <c r="G56" s="130">
        <f>E56*F56</f>
        <v>0</v>
      </c>
    </row>
    <row r="57" spans="2:7">
      <c r="B57" s="138"/>
      <c r="C57" s="16"/>
      <c r="D57" s="104"/>
      <c r="E57" s="104"/>
      <c r="G57" s="130"/>
    </row>
    <row r="58" spans="2:7" ht="14">
      <c r="B58" s="138">
        <f>MAX($A$14:B57)+1</f>
        <v>6</v>
      </c>
      <c r="C58" s="16" t="s">
        <v>1051</v>
      </c>
      <c r="D58" s="104"/>
      <c r="E58" s="104"/>
      <c r="F58" s="156"/>
      <c r="G58" s="130"/>
    </row>
    <row r="59" spans="2:7" ht="42">
      <c r="B59" s="138"/>
      <c r="C59" s="19" t="s">
        <v>1052</v>
      </c>
      <c r="D59" s="104"/>
      <c r="E59" s="104"/>
      <c r="F59" s="156"/>
      <c r="G59" s="130"/>
    </row>
    <row r="60" spans="2:7" ht="28">
      <c r="B60" s="138"/>
      <c r="C60" s="19" t="s">
        <v>1037</v>
      </c>
      <c r="D60" s="104"/>
      <c r="E60" s="104"/>
      <c r="F60" s="156"/>
      <c r="G60" s="130"/>
    </row>
    <row r="61" spans="2:7" ht="14">
      <c r="B61" s="138"/>
      <c r="C61" s="19" t="s">
        <v>1056</v>
      </c>
      <c r="D61" s="104"/>
      <c r="E61" s="104"/>
      <c r="F61" s="156"/>
      <c r="G61" s="130"/>
    </row>
    <row r="62" spans="2:7" ht="28">
      <c r="B62" s="138"/>
      <c r="C62" s="19" t="s">
        <v>1057</v>
      </c>
      <c r="D62" s="104"/>
      <c r="E62" s="104"/>
      <c r="F62" s="156"/>
      <c r="G62" s="130"/>
    </row>
    <row r="63" spans="2:7" ht="28">
      <c r="B63" s="138"/>
      <c r="C63" s="19" t="s">
        <v>1038</v>
      </c>
      <c r="D63" s="104"/>
      <c r="E63" s="104"/>
      <c r="F63" s="156"/>
      <c r="G63" s="130"/>
    </row>
    <row r="64" spans="2:7" ht="14">
      <c r="B64" s="138"/>
      <c r="C64" s="19" t="s">
        <v>1039</v>
      </c>
      <c r="D64" s="104" t="s">
        <v>136</v>
      </c>
      <c r="E64" s="104">
        <v>4</v>
      </c>
      <c r="F64" s="154">
        <v>0</v>
      </c>
      <c r="G64" s="130">
        <f>E64*F64</f>
        <v>0</v>
      </c>
    </row>
    <row r="65" spans="2:7">
      <c r="B65" s="138"/>
      <c r="C65" s="16"/>
      <c r="D65" s="104"/>
      <c r="E65" s="104"/>
      <c r="G65" s="130"/>
    </row>
    <row r="66" spans="2:7">
      <c r="B66" s="138">
        <f>MAX($A$14:B65)+1</f>
        <v>7</v>
      </c>
      <c r="C66" s="17" t="s">
        <v>1048</v>
      </c>
    </row>
    <row r="67" spans="2:7" ht="14">
      <c r="B67" s="138"/>
      <c r="C67" s="19" t="s">
        <v>1535</v>
      </c>
      <c r="D67" s="104"/>
      <c r="E67" s="104"/>
      <c r="G67" s="130"/>
    </row>
    <row r="68" spans="2:7" ht="14">
      <c r="B68" s="138"/>
      <c r="C68" s="19" t="s">
        <v>1534</v>
      </c>
      <c r="D68" s="104" t="s">
        <v>136</v>
      </c>
      <c r="E68" s="104">
        <v>4</v>
      </c>
      <c r="F68" s="154">
        <v>0</v>
      </c>
      <c r="G68" s="130">
        <f>E68*F68</f>
        <v>0</v>
      </c>
    </row>
    <row r="69" spans="2:7">
      <c r="B69" s="138"/>
      <c r="C69" s="16"/>
      <c r="D69" s="104"/>
      <c r="E69" s="104"/>
      <c r="G69" s="130"/>
    </row>
    <row r="70" spans="2:7">
      <c r="B70" s="138">
        <f>MAX($A$14:B69)+1</f>
        <v>8</v>
      </c>
      <c r="C70" s="17" t="s">
        <v>1058</v>
      </c>
    </row>
    <row r="71" spans="2:7" ht="14">
      <c r="B71" s="140"/>
      <c r="C71" s="19" t="s">
        <v>1059</v>
      </c>
      <c r="D71" s="104"/>
      <c r="E71" s="104"/>
      <c r="G71" s="130"/>
    </row>
    <row r="72" spans="2:7" ht="14">
      <c r="B72" s="140"/>
      <c r="C72" s="19" t="s">
        <v>1060</v>
      </c>
    </row>
    <row r="73" spans="2:7" ht="14">
      <c r="B73" s="140"/>
      <c r="C73" s="19" t="s">
        <v>1061</v>
      </c>
    </row>
    <row r="74" spans="2:7" ht="14">
      <c r="B74" s="140"/>
      <c r="C74" s="19" t="s">
        <v>1062</v>
      </c>
      <c r="D74" s="104"/>
      <c r="E74" s="104"/>
      <c r="G74" s="130"/>
    </row>
    <row r="75" spans="2:7" ht="42">
      <c r="B75" s="140"/>
      <c r="C75" s="19" t="s">
        <v>1488</v>
      </c>
    </row>
    <row r="76" spans="2:7" ht="16" customHeight="1">
      <c r="B76" s="140"/>
      <c r="C76" s="19" t="s">
        <v>1486</v>
      </c>
      <c r="D76" s="104"/>
      <c r="E76" s="104"/>
      <c r="G76" s="130"/>
    </row>
    <row r="77" spans="2:7" ht="14">
      <c r="B77" s="140"/>
      <c r="C77" s="19" t="s">
        <v>1487</v>
      </c>
      <c r="D77" s="104" t="s">
        <v>136</v>
      </c>
      <c r="E77" s="104">
        <v>1</v>
      </c>
      <c r="F77" s="154">
        <v>0</v>
      </c>
      <c r="G77" s="130">
        <f>E77*F77</f>
        <v>0</v>
      </c>
    </row>
    <row r="78" spans="2:7">
      <c r="B78" s="137"/>
      <c r="C78" s="19"/>
      <c r="D78" s="104"/>
      <c r="E78" s="104"/>
      <c r="F78" s="156"/>
      <c r="G78" s="130"/>
    </row>
    <row r="79" spans="2:7" s="77" customFormat="1">
      <c r="B79" s="71"/>
      <c r="C79" s="59" t="s">
        <v>1064</v>
      </c>
      <c r="D79" s="60"/>
      <c r="E79" s="61"/>
      <c r="F79" s="193"/>
      <c r="G79" s="194">
        <f>SUM(G16:G77)</f>
        <v>0</v>
      </c>
    </row>
    <row r="80" spans="2:7">
      <c r="B80" s="137"/>
      <c r="C80" s="19"/>
      <c r="D80" s="104"/>
      <c r="E80" s="104"/>
      <c r="F80" s="156"/>
      <c r="G80" s="130"/>
    </row>
    <row r="81" spans="1:7">
      <c r="B81" s="137"/>
      <c r="C81" s="19"/>
      <c r="D81" s="104"/>
      <c r="E81" s="104"/>
      <c r="F81" s="156"/>
      <c r="G81" s="130"/>
    </row>
    <row r="82" spans="1:7" s="14" customFormat="1" ht="14">
      <c r="B82" s="71" t="s">
        <v>1616</v>
      </c>
      <c r="C82" s="72"/>
      <c r="D82" s="60"/>
      <c r="E82" s="61"/>
      <c r="F82" s="193"/>
      <c r="G82" s="217"/>
    </row>
    <row r="83" spans="1:7">
      <c r="A83" s="102"/>
      <c r="B83" s="105"/>
      <c r="C83" s="106"/>
      <c r="D83" s="107"/>
      <c r="E83" s="101"/>
      <c r="G83" s="235"/>
    </row>
    <row r="84" spans="1:7" ht="14">
      <c r="B84" s="141">
        <f>MAX($A$81:B83)+1</f>
        <v>1</v>
      </c>
      <c r="C84" s="16" t="s">
        <v>1065</v>
      </c>
      <c r="D84" s="104"/>
      <c r="E84" s="104"/>
      <c r="F84" s="156"/>
      <c r="G84" s="130"/>
    </row>
    <row r="85" spans="1:7" ht="42">
      <c r="B85" s="141"/>
      <c r="C85" s="19" t="s">
        <v>1071</v>
      </c>
      <c r="D85" s="104" t="s">
        <v>136</v>
      </c>
      <c r="E85" s="104">
        <v>10</v>
      </c>
      <c r="F85" s="154">
        <v>0</v>
      </c>
      <c r="G85" s="130">
        <f>E85*F85</f>
        <v>0</v>
      </c>
    </row>
    <row r="86" spans="1:7">
      <c r="B86" s="142"/>
    </row>
    <row r="87" spans="1:7" ht="14">
      <c r="B87" s="141">
        <f>MAX($A$81:B86)+1</f>
        <v>2</v>
      </c>
      <c r="C87" s="16" t="s">
        <v>1066</v>
      </c>
      <c r="D87" s="104"/>
      <c r="E87" s="104"/>
      <c r="F87" s="156"/>
      <c r="G87" s="130"/>
    </row>
    <row r="88" spans="1:7" ht="28">
      <c r="B88" s="141"/>
      <c r="C88" s="19" t="s">
        <v>1092</v>
      </c>
      <c r="D88" s="104" t="s">
        <v>136</v>
      </c>
      <c r="E88" s="104">
        <v>4</v>
      </c>
      <c r="F88" s="154">
        <v>0</v>
      </c>
      <c r="G88" s="130">
        <f>E88*F88</f>
        <v>0</v>
      </c>
    </row>
    <row r="89" spans="1:7">
      <c r="B89" s="142"/>
    </row>
    <row r="90" spans="1:7" ht="14">
      <c r="B90" s="141">
        <f>MAX($A$81:B89)+1</f>
        <v>3</v>
      </c>
      <c r="C90" s="16" t="s">
        <v>1067</v>
      </c>
      <c r="D90" s="104"/>
      <c r="E90" s="104"/>
      <c r="F90" s="156"/>
      <c r="G90" s="130"/>
    </row>
    <row r="91" spans="1:7" ht="70">
      <c r="B91" s="141"/>
      <c r="C91" s="19" t="s">
        <v>1090</v>
      </c>
      <c r="D91" s="104" t="s">
        <v>136</v>
      </c>
      <c r="E91" s="104">
        <v>12</v>
      </c>
      <c r="F91" s="154">
        <v>0</v>
      </c>
      <c r="G91" s="130">
        <f>E91*F91</f>
        <v>0</v>
      </c>
    </row>
    <row r="92" spans="1:7">
      <c r="B92" s="142"/>
    </row>
    <row r="93" spans="1:7" ht="14">
      <c r="B93" s="141">
        <f>MAX($A$81:B92)+1</f>
        <v>4</v>
      </c>
      <c r="C93" s="16" t="s">
        <v>1068</v>
      </c>
      <c r="D93" s="104"/>
      <c r="E93" s="104"/>
      <c r="F93" s="156"/>
      <c r="G93" s="130"/>
    </row>
    <row r="94" spans="1:7" ht="70">
      <c r="B94" s="141"/>
      <c r="C94" s="19" t="s">
        <v>1091</v>
      </c>
      <c r="D94" s="104" t="s">
        <v>136</v>
      </c>
      <c r="E94" s="104">
        <v>2</v>
      </c>
      <c r="F94" s="154">
        <v>0</v>
      </c>
      <c r="G94" s="130">
        <f>E94*F94</f>
        <v>0</v>
      </c>
    </row>
    <row r="95" spans="1:7">
      <c r="B95" s="142"/>
    </row>
    <row r="96" spans="1:7" ht="14">
      <c r="B96" s="141">
        <f>MAX($A$81:B95)+1</f>
        <v>5</v>
      </c>
      <c r="C96" s="16" t="s">
        <v>1069</v>
      </c>
      <c r="D96" s="104"/>
      <c r="E96" s="104"/>
      <c r="F96" s="156"/>
      <c r="G96" s="130"/>
    </row>
    <row r="97" spans="2:7" ht="70">
      <c r="B97" s="141"/>
      <c r="C97" s="19" t="s">
        <v>1091</v>
      </c>
      <c r="D97" s="104" t="s">
        <v>136</v>
      </c>
      <c r="E97" s="104">
        <v>1</v>
      </c>
      <c r="F97" s="154">
        <v>0</v>
      </c>
      <c r="G97" s="130">
        <f>E97*F97</f>
        <v>0</v>
      </c>
    </row>
    <row r="98" spans="2:7">
      <c r="B98" s="142"/>
    </row>
    <row r="99" spans="2:7" ht="14">
      <c r="B99" s="141">
        <f>MAX($A$81:B98)+1</f>
        <v>6</v>
      </c>
      <c r="C99" s="16" t="s">
        <v>1070</v>
      </c>
      <c r="D99" s="104"/>
      <c r="E99" s="104"/>
      <c r="F99" s="156"/>
      <c r="G99" s="130"/>
    </row>
    <row r="100" spans="2:7" ht="28">
      <c r="B100" s="141"/>
      <c r="C100" s="19" t="s">
        <v>1089</v>
      </c>
      <c r="D100" s="104" t="s">
        <v>136</v>
      </c>
      <c r="E100" s="104">
        <v>2</v>
      </c>
      <c r="F100" s="154">
        <v>0</v>
      </c>
      <c r="G100" s="130">
        <f>E100*F100</f>
        <v>0</v>
      </c>
    </row>
    <row r="101" spans="2:7">
      <c r="B101" s="142"/>
    </row>
    <row r="102" spans="2:7" ht="14">
      <c r="B102" s="141">
        <f>MAX($A$81:B101)+1</f>
        <v>7</v>
      </c>
      <c r="C102" s="16" t="s">
        <v>1072</v>
      </c>
      <c r="D102" s="104"/>
      <c r="E102" s="104"/>
      <c r="F102" s="156"/>
      <c r="G102" s="130"/>
    </row>
    <row r="103" spans="2:7" ht="28">
      <c r="B103" s="141"/>
      <c r="C103" s="19" t="s">
        <v>1073</v>
      </c>
      <c r="D103" s="104" t="s">
        <v>136</v>
      </c>
      <c r="E103" s="104">
        <v>3</v>
      </c>
      <c r="F103" s="154">
        <v>0</v>
      </c>
      <c r="G103" s="130">
        <f>E103*F103</f>
        <v>0</v>
      </c>
    </row>
    <row r="104" spans="2:7">
      <c r="B104" s="141"/>
      <c r="C104" s="19"/>
      <c r="D104" s="104"/>
      <c r="E104" s="104"/>
      <c r="F104" s="156"/>
      <c r="G104" s="130"/>
    </row>
    <row r="105" spans="2:7" ht="56">
      <c r="B105" s="141">
        <f>MAX($A$81:B104)+1</f>
        <v>8</v>
      </c>
      <c r="C105" s="19" t="s">
        <v>1100</v>
      </c>
      <c r="D105" s="104" t="s">
        <v>136</v>
      </c>
      <c r="E105" s="104">
        <v>1</v>
      </c>
      <c r="F105" s="154">
        <v>0</v>
      </c>
      <c r="G105" s="130">
        <f>E105*F105</f>
        <v>0</v>
      </c>
    </row>
    <row r="106" spans="2:7">
      <c r="B106" s="141"/>
      <c r="C106" s="19"/>
      <c r="D106" s="104"/>
      <c r="E106" s="104"/>
      <c r="F106" s="156"/>
      <c r="G106" s="130"/>
    </row>
    <row r="107" spans="2:7" ht="28">
      <c r="B107" s="141">
        <f>MAX($A$81:B105)+1</f>
        <v>9</v>
      </c>
      <c r="C107" s="16" t="s">
        <v>1088</v>
      </c>
      <c r="D107" s="104" t="s">
        <v>136</v>
      </c>
      <c r="E107" s="104">
        <v>1</v>
      </c>
      <c r="F107" s="154">
        <v>0</v>
      </c>
      <c r="G107" s="130">
        <f>E107*F107</f>
        <v>0</v>
      </c>
    </row>
    <row r="108" spans="2:7">
      <c r="B108" s="142"/>
    </row>
    <row r="109" spans="2:7" ht="14">
      <c r="B109" s="141">
        <f>MAX($A$81:B108)+1</f>
        <v>10</v>
      </c>
      <c r="C109" s="16" t="s">
        <v>1075</v>
      </c>
      <c r="D109" s="104"/>
      <c r="E109" s="104"/>
      <c r="F109" s="156"/>
      <c r="G109" s="130"/>
    </row>
    <row r="110" spans="2:7" ht="98">
      <c r="B110" s="141"/>
      <c r="C110" s="19" t="s">
        <v>1085</v>
      </c>
      <c r="D110" s="104"/>
      <c r="E110" s="104"/>
      <c r="F110" s="156"/>
      <c r="G110" s="130"/>
    </row>
    <row r="111" spans="2:7" ht="14">
      <c r="B111" s="141"/>
      <c r="C111" s="19" t="s">
        <v>1086</v>
      </c>
      <c r="D111" s="104" t="s">
        <v>136</v>
      </c>
      <c r="E111" s="104">
        <v>1</v>
      </c>
      <c r="F111" s="154">
        <v>0</v>
      </c>
      <c r="G111" s="130">
        <f>E111*F111</f>
        <v>0</v>
      </c>
    </row>
    <row r="112" spans="2:7" ht="14">
      <c r="B112" s="141"/>
      <c r="C112" s="19" t="s">
        <v>1087</v>
      </c>
      <c r="D112" s="104" t="s">
        <v>136</v>
      </c>
      <c r="E112" s="104">
        <v>4</v>
      </c>
      <c r="F112" s="154">
        <v>0</v>
      </c>
      <c r="G112" s="130">
        <f>E112*F112</f>
        <v>0</v>
      </c>
    </row>
    <row r="113" spans="2:7">
      <c r="B113" s="141"/>
      <c r="C113" s="19"/>
      <c r="D113" s="104"/>
      <c r="E113" s="104"/>
      <c r="F113" s="156"/>
      <c r="G113" s="130"/>
    </row>
    <row r="114" spans="2:7" ht="14">
      <c r="B114" s="141">
        <f>MAX($A$81:B113)+1</f>
        <v>11</v>
      </c>
      <c r="C114" s="16" t="s">
        <v>1079</v>
      </c>
      <c r="D114" s="104"/>
      <c r="E114" s="104"/>
      <c r="F114" s="156"/>
      <c r="G114" s="130"/>
    </row>
    <row r="115" spans="2:7" ht="98">
      <c r="B115" s="141"/>
      <c r="C115" s="19" t="s">
        <v>1083</v>
      </c>
      <c r="D115" s="104"/>
      <c r="E115" s="104"/>
      <c r="F115" s="156"/>
      <c r="G115" s="130"/>
    </row>
    <row r="116" spans="2:7" ht="14">
      <c r="B116" s="141"/>
      <c r="C116" s="19" t="s">
        <v>1081</v>
      </c>
      <c r="D116" s="104" t="s">
        <v>136</v>
      </c>
      <c r="E116" s="104">
        <v>14</v>
      </c>
      <c r="F116" s="154">
        <v>0</v>
      </c>
      <c r="G116" s="130">
        <f>E116*F116</f>
        <v>0</v>
      </c>
    </row>
    <row r="117" spans="2:7" ht="14">
      <c r="B117" s="141"/>
      <c r="C117" s="19" t="s">
        <v>1080</v>
      </c>
      <c r="D117" s="104" t="s">
        <v>136</v>
      </c>
      <c r="E117" s="104">
        <v>14</v>
      </c>
      <c r="F117" s="154">
        <v>0</v>
      </c>
      <c r="G117" s="130">
        <f>E117*F117</f>
        <v>0</v>
      </c>
    </row>
    <row r="118" spans="2:7" ht="14">
      <c r="B118" s="141"/>
      <c r="C118" s="19" t="s">
        <v>1082</v>
      </c>
      <c r="D118" s="104" t="s">
        <v>136</v>
      </c>
      <c r="E118" s="104">
        <v>14</v>
      </c>
      <c r="F118" s="154">
        <v>0</v>
      </c>
      <c r="G118" s="130">
        <f>E118*F118</f>
        <v>0</v>
      </c>
    </row>
    <row r="119" spans="2:7">
      <c r="B119" s="141"/>
      <c r="C119" s="15" t="s">
        <v>1084</v>
      </c>
      <c r="D119" s="104" t="s">
        <v>136</v>
      </c>
      <c r="E119" s="104">
        <v>10</v>
      </c>
      <c r="F119" s="154">
        <v>0</v>
      </c>
      <c r="G119" s="130">
        <f>E119*F119</f>
        <v>0</v>
      </c>
    </row>
    <row r="120" spans="2:7">
      <c r="B120" s="141"/>
      <c r="D120" s="104"/>
      <c r="E120" s="104"/>
      <c r="F120" s="156"/>
      <c r="G120" s="130"/>
    </row>
    <row r="121" spans="2:7" ht="56">
      <c r="B121" s="141">
        <f>MAX($A$81:B120)+1</f>
        <v>12</v>
      </c>
      <c r="C121" s="16" t="s">
        <v>1093</v>
      </c>
      <c r="D121" s="104" t="s">
        <v>136</v>
      </c>
      <c r="E121" s="104">
        <v>2</v>
      </c>
      <c r="F121" s="154">
        <v>0</v>
      </c>
      <c r="G121" s="130">
        <f>E121*F121</f>
        <v>0</v>
      </c>
    </row>
    <row r="122" spans="2:7">
      <c r="B122" s="141"/>
      <c r="C122" s="16"/>
      <c r="D122" s="104"/>
      <c r="E122" s="104"/>
      <c r="F122" s="156"/>
      <c r="G122" s="130"/>
    </row>
    <row r="123" spans="2:7" ht="42">
      <c r="B123" s="141">
        <f>MAX($A$81:B122)+1</f>
        <v>13</v>
      </c>
      <c r="C123" s="16" t="s">
        <v>1094</v>
      </c>
      <c r="D123" s="104" t="s">
        <v>136</v>
      </c>
      <c r="E123" s="104">
        <v>1</v>
      </c>
      <c r="F123" s="154">
        <v>0</v>
      </c>
      <c r="G123" s="130">
        <f>E123*F123</f>
        <v>0</v>
      </c>
    </row>
    <row r="124" spans="2:7">
      <c r="B124" s="141"/>
      <c r="C124" s="16"/>
      <c r="D124" s="104"/>
      <c r="E124" s="104"/>
      <c r="F124" s="236"/>
      <c r="G124" s="130"/>
    </row>
    <row r="125" spans="2:7" ht="28">
      <c r="B125" s="141">
        <f>MAX($A$81:B123)+1</f>
        <v>14</v>
      </c>
      <c r="C125" s="16" t="s">
        <v>1099</v>
      </c>
      <c r="D125" s="104" t="s">
        <v>136</v>
      </c>
      <c r="E125" s="104">
        <v>1</v>
      </c>
      <c r="F125" s="154">
        <v>0</v>
      </c>
      <c r="G125" s="130">
        <f>E125*F125</f>
        <v>0</v>
      </c>
    </row>
    <row r="126" spans="2:7">
      <c r="B126" s="141"/>
      <c r="C126" s="16"/>
      <c r="D126" s="104"/>
      <c r="E126" s="104"/>
      <c r="F126" s="236"/>
      <c r="G126" s="130"/>
    </row>
    <row r="127" spans="2:7" ht="56">
      <c r="B127" s="141">
        <f>MAX($A$81:B125)+1</f>
        <v>15</v>
      </c>
      <c r="C127" s="16" t="s">
        <v>1097</v>
      </c>
      <c r="D127" s="104" t="s">
        <v>136</v>
      </c>
      <c r="E127" s="104">
        <v>1</v>
      </c>
      <c r="F127" s="154">
        <v>0</v>
      </c>
      <c r="G127" s="130">
        <f>E127*F127</f>
        <v>0</v>
      </c>
    </row>
    <row r="128" spans="2:7">
      <c r="B128" s="141"/>
      <c r="C128" s="16"/>
      <c r="D128" s="104"/>
      <c r="E128" s="104"/>
      <c r="F128" s="236"/>
      <c r="G128" s="130"/>
    </row>
    <row r="129" spans="2:7" ht="28">
      <c r="B129" s="141">
        <f>MAX($A$81:B127)+1</f>
        <v>16</v>
      </c>
      <c r="C129" s="16" t="s">
        <v>1098</v>
      </c>
      <c r="D129" s="104" t="s">
        <v>136</v>
      </c>
      <c r="E129" s="104">
        <v>1</v>
      </c>
      <c r="F129" s="154">
        <v>0</v>
      </c>
      <c r="G129" s="130">
        <f>E129*F129</f>
        <v>0</v>
      </c>
    </row>
    <row r="130" spans="2:7">
      <c r="B130" s="141"/>
      <c r="C130" s="16"/>
      <c r="D130" s="104"/>
      <c r="E130" s="104"/>
      <c r="F130" s="236"/>
      <c r="G130" s="130"/>
    </row>
    <row r="131" spans="2:7" ht="70">
      <c r="B131" s="141">
        <f>MAX($A$81:B129)+1</f>
        <v>17</v>
      </c>
      <c r="C131" s="16" t="s">
        <v>1096</v>
      </c>
      <c r="D131" s="104" t="s">
        <v>136</v>
      </c>
      <c r="E131" s="104">
        <v>1</v>
      </c>
      <c r="F131" s="154">
        <v>0</v>
      </c>
      <c r="G131" s="130">
        <f>E131*F131</f>
        <v>0</v>
      </c>
    </row>
    <row r="132" spans="2:7">
      <c r="B132" s="141"/>
      <c r="C132" s="16"/>
      <c r="D132" s="104"/>
      <c r="E132" s="104"/>
      <c r="F132" s="236"/>
      <c r="G132" s="130"/>
    </row>
    <row r="133" spans="2:7" ht="42">
      <c r="B133" s="141">
        <f>MAX($A$81:B131)+1</f>
        <v>18</v>
      </c>
      <c r="C133" s="16" t="s">
        <v>1095</v>
      </c>
      <c r="D133" s="104" t="s">
        <v>136</v>
      </c>
      <c r="E133" s="104">
        <v>1</v>
      </c>
      <c r="F133" s="154">
        <v>0</v>
      </c>
      <c r="G133" s="130">
        <f>E133*F133</f>
        <v>0</v>
      </c>
    </row>
    <row r="134" spans="2:7">
      <c r="B134" s="141"/>
      <c r="C134" s="16"/>
      <c r="D134" s="104"/>
      <c r="E134" s="104"/>
      <c r="G134" s="130"/>
    </row>
    <row r="135" spans="2:7" ht="70">
      <c r="B135" s="141">
        <f>MAX($A$81:B133)+1</f>
        <v>19</v>
      </c>
      <c r="C135" s="16" t="s">
        <v>1103</v>
      </c>
    </row>
    <row r="136" spans="2:7" ht="28">
      <c r="B136" s="143"/>
      <c r="C136" s="19" t="s">
        <v>1101</v>
      </c>
      <c r="D136" s="104" t="s">
        <v>136</v>
      </c>
      <c r="E136" s="104">
        <v>6</v>
      </c>
      <c r="F136" s="154">
        <v>0</v>
      </c>
      <c r="G136" s="130">
        <f>E136*F136</f>
        <v>0</v>
      </c>
    </row>
    <row r="137" spans="2:7" ht="14">
      <c r="B137" s="143"/>
      <c r="C137" s="19" t="s">
        <v>1102</v>
      </c>
      <c r="D137" s="104" t="s">
        <v>136</v>
      </c>
      <c r="E137" s="104">
        <v>2</v>
      </c>
      <c r="F137" s="154">
        <v>0</v>
      </c>
      <c r="G137" s="130">
        <f>E137*F137</f>
        <v>0</v>
      </c>
    </row>
    <row r="139" spans="2:7" s="77" customFormat="1">
      <c r="B139" s="71"/>
      <c r="C139" s="59" t="s">
        <v>1074</v>
      </c>
      <c r="D139" s="60"/>
      <c r="E139" s="61"/>
      <c r="F139" s="193"/>
      <c r="G139" s="194">
        <f>SUM(G84:G138)</f>
        <v>0</v>
      </c>
    </row>
    <row r="142" spans="2:7" s="14" customFormat="1" ht="14">
      <c r="B142" s="71" t="s">
        <v>1617</v>
      </c>
      <c r="C142" s="72"/>
      <c r="D142" s="60"/>
      <c r="E142" s="61"/>
      <c r="F142" s="193"/>
      <c r="G142" s="217"/>
    </row>
    <row r="143" spans="2:7">
      <c r="B143" s="137"/>
      <c r="C143" s="23"/>
      <c r="D143" s="103"/>
      <c r="E143" s="101"/>
    </row>
    <row r="144" spans="2:7">
      <c r="B144" s="137"/>
      <c r="C144" s="19"/>
      <c r="D144" s="104"/>
      <c r="E144" s="104"/>
      <c r="F144" s="156"/>
      <c r="G144" s="130"/>
    </row>
    <row r="145" spans="2:7" ht="56">
      <c r="B145" s="144">
        <f>MAX($A$143:B144)+1</f>
        <v>1</v>
      </c>
      <c r="C145" s="16" t="s">
        <v>1530</v>
      </c>
      <c r="D145" s="104" t="s">
        <v>136</v>
      </c>
      <c r="E145" s="104">
        <v>1</v>
      </c>
      <c r="F145" s="154">
        <v>0</v>
      </c>
      <c r="G145" s="130">
        <f>E145*F145</f>
        <v>0</v>
      </c>
    </row>
    <row r="146" spans="2:7">
      <c r="B146" s="145"/>
    </row>
    <row r="147" spans="2:7" ht="42">
      <c r="B147" s="144">
        <f>MAX($A$143:B146)+1</f>
        <v>2</v>
      </c>
      <c r="C147" s="16" t="s">
        <v>1531</v>
      </c>
      <c r="D147" s="104" t="s">
        <v>136</v>
      </c>
      <c r="E147" s="104">
        <v>1</v>
      </c>
      <c r="F147" s="154">
        <v>0</v>
      </c>
      <c r="G147" s="130">
        <f>E147*F147</f>
        <v>0</v>
      </c>
    </row>
    <row r="148" spans="2:7">
      <c r="B148" s="145"/>
    </row>
    <row r="149" spans="2:7" ht="70">
      <c r="B149" s="144">
        <f>MAX($A$143:B148)+1</f>
        <v>3</v>
      </c>
      <c r="C149" s="16" t="s">
        <v>1532</v>
      </c>
      <c r="D149" s="104" t="s">
        <v>136</v>
      </c>
      <c r="E149" s="104">
        <v>1</v>
      </c>
      <c r="F149" s="154">
        <v>0</v>
      </c>
      <c r="G149" s="130">
        <f>E149*F149</f>
        <v>0</v>
      </c>
    </row>
    <row r="150" spans="2:7">
      <c r="B150" s="144"/>
      <c r="C150" s="16"/>
      <c r="D150" s="104"/>
      <c r="E150" s="104"/>
      <c r="G150" s="130"/>
    </row>
    <row r="151" spans="2:7" ht="42">
      <c r="B151" s="144">
        <f>MAX($A$143:B150)+1</f>
        <v>4</v>
      </c>
      <c r="C151" s="16" t="s">
        <v>1533</v>
      </c>
      <c r="D151" s="104" t="s">
        <v>136</v>
      </c>
      <c r="E151" s="104">
        <v>4</v>
      </c>
      <c r="F151" s="154">
        <v>0</v>
      </c>
      <c r="G151" s="130">
        <f>E151*F151</f>
        <v>0</v>
      </c>
    </row>
    <row r="153" spans="2:7" s="77" customFormat="1">
      <c r="B153" s="71"/>
      <c r="C153" s="59" t="s">
        <v>1076</v>
      </c>
      <c r="D153" s="60"/>
      <c r="E153" s="61"/>
      <c r="F153" s="193"/>
      <c r="G153" s="194">
        <f>SUM(G145:G152)</f>
        <v>0</v>
      </c>
    </row>
  </sheetData>
  <sheetProtection algorithmName="SHA-512" hashValue="jC3BG7cIojDcbAjbbs0AtWXWbUyRT+FlGFXhu9Gah9Stn4EmjQgnFFSqWyj5JOb8/q7Nsj/K9S7W5gk0mUXd9g==" saltValue="Hx5/fNmK/PH66UBz52tytA==" spinCount="100000" sheet="1" objects="1" scenarios="1" formatRows="0"/>
  <mergeCells count="1">
    <mergeCell ref="C2:G2"/>
  </mergeCells>
  <pageMargins left="0.7" right="0.7" top="0.75" bottom="0.75" header="0.3" footer="0.3"/>
  <pageSetup paperSize="9" scale="80" orientation="portrait" horizontalDpi="0" verticalDpi="0"/>
  <headerFooter>
    <oddFooter>&amp;LOPREMA&amp;CPAVILJON BREZA VDC ČRNOMELJ&amp;Rstran &amp;P/&amp;N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REKPITULACIJA</vt:lpstr>
      <vt:lpstr>SPLOŠNE OPOMBE</vt:lpstr>
      <vt:lpstr>GRADBENO OBRTNIŠKA DELA</vt:lpstr>
      <vt:lpstr>GO STAVBNO POHIŠTVO</vt:lpstr>
      <vt:lpstr>ZUNANJA UREDITEV IN KANAIZACIJA</vt:lpstr>
      <vt:lpstr>STROJNE INŠTALACIJE</vt:lpstr>
      <vt:lpstr>ELEKTROINŠTALACIJSKA DELA</vt:lpstr>
      <vt:lpstr>OPREMA</vt:lpstr>
      <vt:lpstr>'STROJNE INŠTALACIJE'!Print_Area</vt:lpstr>
    </vt:vector>
  </TitlesOfParts>
  <Company>STRIP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PAVILJON BREZA VDC CRNOMELJ</dc:title>
  <dc:creator>STRIP JURE HENIGSMAN</dc:creator>
  <cp:keywords>STRIP LAB</cp:keywords>
  <cp:lastModifiedBy>Microsoft Office User</cp:lastModifiedBy>
  <cp:lastPrinted>2023-01-09T10:13:27Z</cp:lastPrinted>
  <dcterms:created xsi:type="dcterms:W3CDTF">2000-02-07T12:28:41Z</dcterms:created>
  <dcterms:modified xsi:type="dcterms:W3CDTF">2023-07-05T07:15:18Z</dcterms:modified>
</cp:coreProperties>
</file>